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slicers/slicer1.xml" ContentType="application/vnd.ms-excel.slicer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milio\OneDrive\Escritorio\catalogo 2025\marzo 2025\"/>
    </mc:Choice>
  </mc:AlternateContent>
  <xr:revisionPtr revIDLastSave="0" documentId="13_ncr:1_{860E84F4-4DE5-44DA-B881-48315AB5301D}" xr6:coauthVersionLast="47" xr6:coauthVersionMax="47" xr10:uidLastSave="{00000000-0000-0000-0000-000000000000}"/>
  <bookViews>
    <workbookView xWindow="-108" yWindow="-108" windowWidth="23256" windowHeight="12576" firstSheet="2" activeTab="3" xr2:uid="{00000000-000D-0000-FFFF-FFFF00000000}"/>
  </bookViews>
  <sheets>
    <sheet name="ayudamemoria listaprecios" sheetId="16" state="hidden" r:id="rId1"/>
    <sheet name="1.Lista precios (2)" sheetId="14" state="hidden" r:id="rId2"/>
    <sheet name="3. Resumen" sheetId="13" r:id="rId3"/>
    <sheet name="2.HACER PEDIDO ACA" sheetId="1" r:id="rId4"/>
    <sheet name="1.Lista precios marzo" sheetId="20" r:id="rId5"/>
  </sheets>
  <definedNames>
    <definedName name="_xlnm._FilterDatabase" localSheetId="2" hidden="1">'3. Resumen'!$B$4:$G$424</definedName>
    <definedName name="_xlnm.Extract" localSheetId="2">'3. Resumen'!#REF!</definedName>
    <definedName name="_xlnm.Print_Area" localSheetId="3">'2.HACER PEDIDO ACA'!$A$1:$N$440</definedName>
    <definedName name="_xlnm.Print_Area" localSheetId="2">'3. Resumen'!$B$1:$G$428</definedName>
    <definedName name="_xlnm.Criteria" localSheetId="2">'3. Resumen'!#REF!</definedName>
    <definedName name="SegmentaciónDeDatos_Aux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3" l="1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H196" i="13" s="1"/>
  <c r="E197" i="13"/>
  <c r="H197" i="13" s="1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H238" i="13" s="1"/>
  <c r="E239" i="13"/>
  <c r="E240" i="13"/>
  <c r="E241" i="13"/>
  <c r="E242" i="13"/>
  <c r="H242" i="13" s="1"/>
  <c r="E243" i="13"/>
  <c r="E244" i="13"/>
  <c r="H244" i="13" s="1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35" i="13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66" i="13"/>
  <c r="E367" i="13"/>
  <c r="E368" i="13"/>
  <c r="E369" i="13"/>
  <c r="E370" i="13"/>
  <c r="E371" i="13"/>
  <c r="E372" i="13"/>
  <c r="E373" i="13"/>
  <c r="E374" i="13"/>
  <c r="E375" i="13"/>
  <c r="E376" i="13"/>
  <c r="E377" i="13"/>
  <c r="E378" i="13"/>
  <c r="E379" i="13"/>
  <c r="E380" i="13"/>
  <c r="E381" i="13"/>
  <c r="E382" i="13"/>
  <c r="E383" i="13"/>
  <c r="E384" i="13"/>
  <c r="E385" i="13"/>
  <c r="E386" i="13"/>
  <c r="E387" i="13"/>
  <c r="E388" i="13"/>
  <c r="E389" i="13"/>
  <c r="E390" i="13"/>
  <c r="E391" i="13"/>
  <c r="E392" i="13"/>
  <c r="E393" i="13"/>
  <c r="E394" i="13"/>
  <c r="E395" i="13"/>
  <c r="E396" i="13"/>
  <c r="E397" i="13"/>
  <c r="E398" i="13"/>
  <c r="E399" i="13"/>
  <c r="E400" i="13"/>
  <c r="E401" i="13"/>
  <c r="E402" i="13"/>
  <c r="E403" i="13"/>
  <c r="E404" i="13"/>
  <c r="E405" i="13"/>
  <c r="E406" i="13"/>
  <c r="E407" i="13"/>
  <c r="E408" i="13"/>
  <c r="E409" i="13"/>
  <c r="E410" i="13"/>
  <c r="E411" i="13"/>
  <c r="E412" i="13"/>
  <c r="E413" i="13"/>
  <c r="E414" i="13"/>
  <c r="E415" i="13"/>
  <c r="E416" i="13"/>
  <c r="E417" i="13"/>
  <c r="E418" i="13"/>
  <c r="E419" i="13"/>
  <c r="E420" i="13"/>
  <c r="E421" i="13"/>
  <c r="E422" i="13"/>
  <c r="E423" i="13"/>
  <c r="E424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283" i="13"/>
  <c r="C284" i="13"/>
  <c r="C285" i="13"/>
  <c r="C286" i="13"/>
  <c r="C287" i="13"/>
  <c r="C288" i="13"/>
  <c r="C289" i="13"/>
  <c r="C290" i="13"/>
  <c r="C291" i="13"/>
  <c r="C292" i="13"/>
  <c r="C293" i="13"/>
  <c r="C294" i="13"/>
  <c r="C295" i="13"/>
  <c r="C296" i="13"/>
  <c r="C297" i="13"/>
  <c r="C298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330" i="13"/>
  <c r="C331" i="13"/>
  <c r="C332" i="13"/>
  <c r="C333" i="13"/>
  <c r="C334" i="13"/>
  <c r="C335" i="13"/>
  <c r="C336" i="13"/>
  <c r="C337" i="13"/>
  <c r="C338" i="13"/>
  <c r="C339" i="13"/>
  <c r="C340" i="13"/>
  <c r="C341" i="13"/>
  <c r="C342" i="13"/>
  <c r="C343" i="13"/>
  <c r="C344" i="13"/>
  <c r="C345" i="13"/>
  <c r="C346" i="13"/>
  <c r="C347" i="13"/>
  <c r="C348" i="13"/>
  <c r="C349" i="13"/>
  <c r="C350" i="13"/>
  <c r="C351" i="13"/>
  <c r="C352" i="13"/>
  <c r="C353" i="13"/>
  <c r="C354" i="13"/>
  <c r="C355" i="13"/>
  <c r="C356" i="13"/>
  <c r="C357" i="13"/>
  <c r="C358" i="13"/>
  <c r="C359" i="13"/>
  <c r="C360" i="13"/>
  <c r="C361" i="13"/>
  <c r="C362" i="13"/>
  <c r="C363" i="13"/>
  <c r="C364" i="13"/>
  <c r="C365" i="13"/>
  <c r="C366" i="13"/>
  <c r="C367" i="13"/>
  <c r="C368" i="13"/>
  <c r="C369" i="13"/>
  <c r="C370" i="13"/>
  <c r="C371" i="13"/>
  <c r="C372" i="13"/>
  <c r="C373" i="13"/>
  <c r="C374" i="13"/>
  <c r="C375" i="13"/>
  <c r="C376" i="13"/>
  <c r="C377" i="13"/>
  <c r="C378" i="13"/>
  <c r="C379" i="13"/>
  <c r="C380" i="13"/>
  <c r="C381" i="13"/>
  <c r="C382" i="13"/>
  <c r="C383" i="13"/>
  <c r="C384" i="13"/>
  <c r="C385" i="13"/>
  <c r="C386" i="13"/>
  <c r="C387" i="13"/>
  <c r="C388" i="13"/>
  <c r="C389" i="13"/>
  <c r="C390" i="13"/>
  <c r="C391" i="13"/>
  <c r="C392" i="13"/>
  <c r="C393" i="13"/>
  <c r="C394" i="13"/>
  <c r="C395" i="13"/>
  <c r="C396" i="13"/>
  <c r="C397" i="13"/>
  <c r="C398" i="13"/>
  <c r="C399" i="13"/>
  <c r="C400" i="13"/>
  <c r="C401" i="13"/>
  <c r="C402" i="13"/>
  <c r="C403" i="13"/>
  <c r="C404" i="13"/>
  <c r="C405" i="13"/>
  <c r="C406" i="13"/>
  <c r="C407" i="13"/>
  <c r="C408" i="13"/>
  <c r="C409" i="13"/>
  <c r="C410" i="13"/>
  <c r="C411" i="13"/>
  <c r="C412" i="13"/>
  <c r="C413" i="13"/>
  <c r="C414" i="13"/>
  <c r="C415" i="13"/>
  <c r="C416" i="13"/>
  <c r="C417" i="13"/>
  <c r="C418" i="13"/>
  <c r="C419" i="13"/>
  <c r="C420" i="13"/>
  <c r="C421" i="13"/>
  <c r="C422" i="13"/>
  <c r="C423" i="13"/>
  <c r="C424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81" i="13"/>
  <c r="D382" i="13"/>
  <c r="D383" i="13"/>
  <c r="D384" i="13"/>
  <c r="D385" i="13"/>
  <c r="D386" i="13"/>
  <c r="D387" i="13"/>
  <c r="D388" i="13"/>
  <c r="D389" i="13"/>
  <c r="D390" i="13"/>
  <c r="D391" i="13"/>
  <c r="D392" i="13"/>
  <c r="D393" i="13"/>
  <c r="D394" i="13"/>
  <c r="D395" i="13"/>
  <c r="D396" i="13"/>
  <c r="D397" i="13"/>
  <c r="D398" i="13"/>
  <c r="D399" i="13"/>
  <c r="D400" i="13"/>
  <c r="D401" i="13"/>
  <c r="D402" i="13"/>
  <c r="D403" i="13"/>
  <c r="D404" i="13"/>
  <c r="D405" i="13"/>
  <c r="D406" i="13"/>
  <c r="D407" i="13"/>
  <c r="D408" i="13"/>
  <c r="D409" i="13"/>
  <c r="D410" i="13"/>
  <c r="D411" i="13"/>
  <c r="D412" i="13"/>
  <c r="D413" i="13"/>
  <c r="D414" i="13"/>
  <c r="D415" i="13"/>
  <c r="D416" i="13"/>
  <c r="D417" i="13"/>
  <c r="D418" i="13"/>
  <c r="D419" i="13"/>
  <c r="D420" i="13"/>
  <c r="D421" i="13"/>
  <c r="D422" i="13"/>
  <c r="D423" i="13"/>
  <c r="D424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B250" i="13"/>
  <c r="B251" i="13"/>
  <c r="B254" i="13"/>
  <c r="B241" i="13"/>
  <c r="B242" i="13"/>
  <c r="B243" i="13"/>
  <c r="B244" i="13"/>
  <c r="B245" i="13"/>
  <c r="B246" i="13"/>
  <c r="B247" i="13"/>
  <c r="B248" i="13"/>
  <c r="B249" i="13"/>
  <c r="B252" i="13"/>
  <c r="B253" i="13"/>
  <c r="B240" i="13"/>
  <c r="H198" i="13"/>
  <c r="H199" i="13"/>
  <c r="H239" i="13"/>
  <c r="H243" i="13" l="1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5" i="13"/>
  <c r="C5" i="13"/>
  <c r="K14" i="1"/>
  <c r="K15" i="1"/>
  <c r="F6" i="13" s="1"/>
  <c r="K16" i="1"/>
  <c r="F7" i="13" s="1"/>
  <c r="K17" i="1"/>
  <c r="F8" i="13" s="1"/>
  <c r="K18" i="1"/>
  <c r="F9" i="13" s="1"/>
  <c r="K19" i="1"/>
  <c r="F10" i="13" s="1"/>
  <c r="K20" i="1"/>
  <c r="F11" i="13" s="1"/>
  <c r="K21" i="1"/>
  <c r="F12" i="13" s="1"/>
  <c r="K22" i="1"/>
  <c r="K23" i="1"/>
  <c r="F14" i="13" s="1"/>
  <c r="K24" i="1"/>
  <c r="F15" i="13" s="1"/>
  <c r="K25" i="1"/>
  <c r="K26" i="1"/>
  <c r="F17" i="13" s="1"/>
  <c r="K27" i="1"/>
  <c r="K28" i="1"/>
  <c r="F19" i="13" s="1"/>
  <c r="K29" i="1"/>
  <c r="F20" i="13" s="1"/>
  <c r="K30" i="1"/>
  <c r="F21" i="13" s="1"/>
  <c r="K31" i="1"/>
  <c r="K32" i="1"/>
  <c r="K33" i="1"/>
  <c r="F24" i="13" s="1"/>
  <c r="K34" i="1"/>
  <c r="F25" i="13" s="1"/>
  <c r="K35" i="1"/>
  <c r="F26" i="13" s="1"/>
  <c r="K36" i="1"/>
  <c r="F27" i="13" s="1"/>
  <c r="K37" i="1"/>
  <c r="F28" i="13" s="1"/>
  <c r="K38" i="1"/>
  <c r="F29" i="13" s="1"/>
  <c r="K39" i="1"/>
  <c r="F30" i="13" s="1"/>
  <c r="K40" i="1"/>
  <c r="F31" i="13" s="1"/>
  <c r="K41" i="1"/>
  <c r="F32" i="13" s="1"/>
  <c r="K42" i="1"/>
  <c r="F33" i="13" s="1"/>
  <c r="K43" i="1"/>
  <c r="F34" i="13" s="1"/>
  <c r="K44" i="1"/>
  <c r="F35" i="13" s="1"/>
  <c r="K45" i="1"/>
  <c r="F36" i="13" s="1"/>
  <c r="K46" i="1"/>
  <c r="F37" i="13" s="1"/>
  <c r="K47" i="1"/>
  <c r="F38" i="13" s="1"/>
  <c r="K48" i="1"/>
  <c r="F39" i="13" s="1"/>
  <c r="K49" i="1"/>
  <c r="F40" i="13" s="1"/>
  <c r="K50" i="1"/>
  <c r="F41" i="13" s="1"/>
  <c r="K51" i="1"/>
  <c r="F42" i="13" s="1"/>
  <c r="K52" i="1"/>
  <c r="F43" i="13" s="1"/>
  <c r="K53" i="1"/>
  <c r="F44" i="13" s="1"/>
  <c r="K54" i="1"/>
  <c r="K55" i="1"/>
  <c r="F46" i="13" s="1"/>
  <c r="K56" i="1"/>
  <c r="F47" i="13" s="1"/>
  <c r="K57" i="1"/>
  <c r="K58" i="1"/>
  <c r="F49" i="13" s="1"/>
  <c r="K59" i="1"/>
  <c r="F50" i="13" s="1"/>
  <c r="K60" i="1"/>
  <c r="F51" i="13" s="1"/>
  <c r="K61" i="1"/>
  <c r="F52" i="13" s="1"/>
  <c r="K62" i="1"/>
  <c r="K63" i="1"/>
  <c r="F54" i="13" s="1"/>
  <c r="K64" i="1"/>
  <c r="F55" i="13" s="1"/>
  <c r="K65" i="1"/>
  <c r="F56" i="13" s="1"/>
  <c r="K66" i="1"/>
  <c r="K67" i="1"/>
  <c r="F58" i="13" s="1"/>
  <c r="K68" i="1"/>
  <c r="F59" i="13" s="1"/>
  <c r="K69" i="1"/>
  <c r="F60" i="13" s="1"/>
  <c r="K70" i="1"/>
  <c r="F61" i="13" s="1"/>
  <c r="K71" i="1"/>
  <c r="K72" i="1"/>
  <c r="F63" i="13" s="1"/>
  <c r="K73" i="1"/>
  <c r="F64" i="13" s="1"/>
  <c r="K74" i="1"/>
  <c r="K75" i="1"/>
  <c r="F66" i="13" s="1"/>
  <c r="K76" i="1"/>
  <c r="F67" i="13" s="1"/>
  <c r="K77" i="1"/>
  <c r="F68" i="13" s="1"/>
  <c r="K78" i="1"/>
  <c r="F69" i="13" s="1"/>
  <c r="K79" i="1"/>
  <c r="K80" i="1"/>
  <c r="F71" i="13" s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F84" i="13" s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F108" i="13" s="1"/>
  <c r="K118" i="1"/>
  <c r="F109" i="13" s="1"/>
  <c r="K119" i="1"/>
  <c r="F110" i="13" s="1"/>
  <c r="K120" i="1"/>
  <c r="F111" i="13" s="1"/>
  <c r="K121" i="1"/>
  <c r="F112" i="13" s="1"/>
  <c r="K122" i="1"/>
  <c r="K123" i="1"/>
  <c r="F114" i="13" s="1"/>
  <c r="K124" i="1"/>
  <c r="F115" i="13" s="1"/>
  <c r="K125" i="1"/>
  <c r="K126" i="1"/>
  <c r="K127" i="1"/>
  <c r="K128" i="1"/>
  <c r="F119" i="13" s="1"/>
  <c r="K129" i="1"/>
  <c r="F120" i="13" s="1"/>
  <c r="K130" i="1"/>
  <c r="K131" i="1"/>
  <c r="F122" i="13" s="1"/>
  <c r="K132" i="1"/>
  <c r="F123" i="13" s="1"/>
  <c r="K133" i="1"/>
  <c r="F124" i="13" s="1"/>
  <c r="K134" i="1"/>
  <c r="F125" i="13" s="1"/>
  <c r="K135" i="1"/>
  <c r="K136" i="1"/>
  <c r="F127" i="13" s="1"/>
  <c r="K137" i="1"/>
  <c r="F128" i="13" s="1"/>
  <c r="K138" i="1"/>
  <c r="F129" i="13" s="1"/>
  <c r="K139" i="1"/>
  <c r="F130" i="13" s="1"/>
  <c r="K140" i="1"/>
  <c r="F131" i="13" s="1"/>
  <c r="K141" i="1"/>
  <c r="F132" i="13" s="1"/>
  <c r="K142" i="1"/>
  <c r="F133" i="13" s="1"/>
  <c r="K143" i="1"/>
  <c r="K144" i="1"/>
  <c r="F135" i="13" s="1"/>
  <c r="K145" i="1"/>
  <c r="F136" i="13" s="1"/>
  <c r="K146" i="1"/>
  <c r="F137" i="13" s="1"/>
  <c r="K147" i="1"/>
  <c r="F138" i="13" s="1"/>
  <c r="K148" i="1"/>
  <c r="F139" i="13" s="1"/>
  <c r="K149" i="1"/>
  <c r="F140" i="13" s="1"/>
  <c r="K150" i="1"/>
  <c r="F141" i="13" s="1"/>
  <c r="K151" i="1"/>
  <c r="F142" i="13" s="1"/>
  <c r="K152" i="1"/>
  <c r="K153" i="1"/>
  <c r="K154" i="1"/>
  <c r="F145" i="13" s="1"/>
  <c r="K155" i="1"/>
  <c r="F146" i="13" s="1"/>
  <c r="K156" i="1"/>
  <c r="K157" i="1"/>
  <c r="F148" i="13" s="1"/>
  <c r="K158" i="1"/>
  <c r="F149" i="13" s="1"/>
  <c r="K159" i="1"/>
  <c r="F150" i="13" s="1"/>
  <c r="K160" i="1"/>
  <c r="F151" i="13" s="1"/>
  <c r="K161" i="1"/>
  <c r="F152" i="13" s="1"/>
  <c r="K162" i="1"/>
  <c r="K163" i="1"/>
  <c r="F154" i="13" s="1"/>
  <c r="K164" i="1"/>
  <c r="F155" i="13" s="1"/>
  <c r="K165" i="1"/>
  <c r="F156" i="13" s="1"/>
  <c r="K166" i="1"/>
  <c r="F157" i="13" s="1"/>
  <c r="K167" i="1"/>
  <c r="K168" i="1"/>
  <c r="F159" i="13" s="1"/>
  <c r="K169" i="1"/>
  <c r="F160" i="13" s="1"/>
  <c r="K170" i="1"/>
  <c r="F161" i="13" s="1"/>
  <c r="K171" i="1"/>
  <c r="F162" i="13" s="1"/>
  <c r="K172" i="1"/>
  <c r="F163" i="13" s="1"/>
  <c r="K173" i="1"/>
  <c r="F164" i="13" s="1"/>
  <c r="K174" i="1"/>
  <c r="F165" i="13" s="1"/>
  <c r="K175" i="1"/>
  <c r="F166" i="13" s="1"/>
  <c r="K176" i="1"/>
  <c r="K177" i="1"/>
  <c r="F168" i="13" s="1"/>
  <c r="K178" i="1"/>
  <c r="F169" i="13" s="1"/>
  <c r="K179" i="1"/>
  <c r="K180" i="1"/>
  <c r="F171" i="13" s="1"/>
  <c r="K181" i="1"/>
  <c r="F172" i="13" s="1"/>
  <c r="K182" i="1"/>
  <c r="F173" i="13" s="1"/>
  <c r="K183" i="1"/>
  <c r="F174" i="13" s="1"/>
  <c r="K184" i="1"/>
  <c r="F175" i="13" s="1"/>
  <c r="K185" i="1"/>
  <c r="K186" i="1"/>
  <c r="F177" i="13" s="1"/>
  <c r="K187" i="1"/>
  <c r="F178" i="13" s="1"/>
  <c r="K188" i="1"/>
  <c r="K189" i="1"/>
  <c r="F180" i="13" s="1"/>
  <c r="K190" i="1"/>
  <c r="F181" i="13" s="1"/>
  <c r="K191" i="1"/>
  <c r="F182" i="13" s="1"/>
  <c r="K192" i="1"/>
  <c r="F183" i="13" s="1"/>
  <c r="K193" i="1"/>
  <c r="K194" i="1"/>
  <c r="F185" i="13" s="1"/>
  <c r="K195" i="1"/>
  <c r="F186" i="13" s="1"/>
  <c r="K196" i="1"/>
  <c r="K197" i="1"/>
  <c r="K198" i="1"/>
  <c r="F189" i="13" s="1"/>
  <c r="K199" i="1"/>
  <c r="F190" i="13" s="1"/>
  <c r="K200" i="1"/>
  <c r="F191" i="13" s="1"/>
  <c r="K201" i="1"/>
  <c r="F192" i="13" s="1"/>
  <c r="K202" i="1"/>
  <c r="F193" i="13" s="1"/>
  <c r="K203" i="1"/>
  <c r="F194" i="13" s="1"/>
  <c r="K204" i="1"/>
  <c r="F195" i="13" s="1"/>
  <c r="K205" i="1"/>
  <c r="F196" i="13" s="1"/>
  <c r="K206" i="1"/>
  <c r="K207" i="1"/>
  <c r="F198" i="13" s="1"/>
  <c r="K208" i="1"/>
  <c r="F199" i="13" s="1"/>
  <c r="K209" i="1"/>
  <c r="F200" i="13" s="1"/>
  <c r="K210" i="1"/>
  <c r="F201" i="13" s="1"/>
  <c r="K211" i="1"/>
  <c r="F202" i="13" s="1"/>
  <c r="K212" i="1"/>
  <c r="F203" i="13" s="1"/>
  <c r="K213" i="1"/>
  <c r="F204" i="13" s="1"/>
  <c r="K214" i="1"/>
  <c r="F205" i="13" s="1"/>
  <c r="K215" i="1"/>
  <c r="F206" i="13" s="1"/>
  <c r="K216" i="1"/>
  <c r="F207" i="13" s="1"/>
  <c r="K217" i="1"/>
  <c r="F208" i="13" s="1"/>
  <c r="K218" i="1"/>
  <c r="F209" i="13" s="1"/>
  <c r="K219" i="1"/>
  <c r="F210" i="13" s="1"/>
  <c r="K220" i="1"/>
  <c r="F211" i="13" s="1"/>
  <c r="K221" i="1"/>
  <c r="K222" i="1"/>
  <c r="F213" i="13" s="1"/>
  <c r="K223" i="1"/>
  <c r="K224" i="1"/>
  <c r="K225" i="1"/>
  <c r="F216" i="13" s="1"/>
  <c r="K226" i="1"/>
  <c r="K227" i="1"/>
  <c r="F218" i="13" s="1"/>
  <c r="K228" i="1"/>
  <c r="K229" i="1"/>
  <c r="F220" i="13" s="1"/>
  <c r="K230" i="1"/>
  <c r="K231" i="1"/>
  <c r="F222" i="13" s="1"/>
  <c r="K232" i="1"/>
  <c r="K233" i="1"/>
  <c r="K234" i="1"/>
  <c r="F225" i="13" s="1"/>
  <c r="K235" i="1"/>
  <c r="K236" i="1"/>
  <c r="F227" i="13" s="1"/>
  <c r="K237" i="1"/>
  <c r="K238" i="1"/>
  <c r="F229" i="13" s="1"/>
  <c r="K239" i="1"/>
  <c r="F230" i="13" s="1"/>
  <c r="K240" i="1"/>
  <c r="F231" i="13" s="1"/>
  <c r="K241" i="1"/>
  <c r="F232" i="13" s="1"/>
  <c r="K242" i="1"/>
  <c r="F233" i="13" s="1"/>
  <c r="K243" i="1"/>
  <c r="F234" i="13" s="1"/>
  <c r="K244" i="1"/>
  <c r="F235" i="13" s="1"/>
  <c r="K245" i="1"/>
  <c r="F236" i="13" s="1"/>
  <c r="K246" i="1"/>
  <c r="F237" i="13" s="1"/>
  <c r="K247" i="1"/>
  <c r="F238" i="13" s="1"/>
  <c r="K248" i="1"/>
  <c r="F239" i="13" s="1"/>
  <c r="K249" i="1"/>
  <c r="F240" i="13" s="1"/>
  <c r="K250" i="1"/>
  <c r="F241" i="13" s="1"/>
  <c r="K251" i="1"/>
  <c r="K252" i="1"/>
  <c r="K253" i="1"/>
  <c r="K254" i="1"/>
  <c r="F245" i="13" s="1"/>
  <c r="K255" i="1"/>
  <c r="F246" i="13" s="1"/>
  <c r="K256" i="1"/>
  <c r="F247" i="13" s="1"/>
  <c r="K257" i="1"/>
  <c r="F248" i="13" s="1"/>
  <c r="K258" i="1"/>
  <c r="F249" i="13" s="1"/>
  <c r="K259" i="1"/>
  <c r="F250" i="13" s="1"/>
  <c r="K260" i="1"/>
  <c r="F251" i="13" s="1"/>
  <c r="K261" i="1"/>
  <c r="F252" i="13" s="1"/>
  <c r="K262" i="1"/>
  <c r="F253" i="13" s="1"/>
  <c r="K263" i="1"/>
  <c r="F254" i="13" s="1"/>
  <c r="K264" i="1"/>
  <c r="F255" i="13" s="1"/>
  <c r="K265" i="1"/>
  <c r="F256" i="13" s="1"/>
  <c r="K266" i="1"/>
  <c r="F257" i="13" s="1"/>
  <c r="K267" i="1"/>
  <c r="F258" i="13" s="1"/>
  <c r="K268" i="1"/>
  <c r="F259" i="13" s="1"/>
  <c r="K269" i="1"/>
  <c r="F260" i="13" s="1"/>
  <c r="K270" i="1"/>
  <c r="F261" i="13" s="1"/>
  <c r="K271" i="1"/>
  <c r="F262" i="13" s="1"/>
  <c r="K272" i="1"/>
  <c r="F263" i="13" s="1"/>
  <c r="K273" i="1"/>
  <c r="F264" i="13" s="1"/>
  <c r="K274" i="1"/>
  <c r="F265" i="13" s="1"/>
  <c r="K275" i="1"/>
  <c r="F266" i="13" s="1"/>
  <c r="K276" i="1"/>
  <c r="F267" i="13" s="1"/>
  <c r="K277" i="1"/>
  <c r="F268" i="13" s="1"/>
  <c r="K278" i="1"/>
  <c r="F269" i="13" s="1"/>
  <c r="K279" i="1"/>
  <c r="F270" i="13" s="1"/>
  <c r="K280" i="1"/>
  <c r="F271" i="13" s="1"/>
  <c r="K281" i="1"/>
  <c r="F272" i="13" s="1"/>
  <c r="K282" i="1"/>
  <c r="F273" i="13" s="1"/>
  <c r="K283" i="1"/>
  <c r="F274" i="13" s="1"/>
  <c r="K284" i="1"/>
  <c r="F275" i="13" s="1"/>
  <c r="K285" i="1"/>
  <c r="F276" i="13" s="1"/>
  <c r="K286" i="1"/>
  <c r="F277" i="13" s="1"/>
  <c r="K287" i="1"/>
  <c r="F278" i="13" s="1"/>
  <c r="K288" i="1"/>
  <c r="F279" i="13" s="1"/>
  <c r="K289" i="1"/>
  <c r="F280" i="13" s="1"/>
  <c r="K290" i="1"/>
  <c r="F281" i="13" s="1"/>
  <c r="K291" i="1"/>
  <c r="F282" i="13" s="1"/>
  <c r="K292" i="1"/>
  <c r="F283" i="13" s="1"/>
  <c r="K293" i="1"/>
  <c r="F284" i="13" s="1"/>
  <c r="K294" i="1"/>
  <c r="F285" i="13" s="1"/>
  <c r="K295" i="1"/>
  <c r="F286" i="13" s="1"/>
  <c r="K296" i="1"/>
  <c r="F287" i="13" s="1"/>
  <c r="K297" i="1"/>
  <c r="F288" i="13" s="1"/>
  <c r="K298" i="1"/>
  <c r="F289" i="13" s="1"/>
  <c r="K299" i="1"/>
  <c r="F290" i="13" s="1"/>
  <c r="K300" i="1"/>
  <c r="F291" i="13" s="1"/>
  <c r="K301" i="1"/>
  <c r="F292" i="13" s="1"/>
  <c r="K302" i="1"/>
  <c r="F293" i="13" s="1"/>
  <c r="K303" i="1"/>
  <c r="F294" i="13" s="1"/>
  <c r="K304" i="1"/>
  <c r="F295" i="13" s="1"/>
  <c r="K305" i="1"/>
  <c r="F296" i="13" s="1"/>
  <c r="K306" i="1"/>
  <c r="F297" i="13" s="1"/>
  <c r="K307" i="1"/>
  <c r="F298" i="13" s="1"/>
  <c r="K308" i="1"/>
  <c r="F299" i="13" s="1"/>
  <c r="K309" i="1"/>
  <c r="F300" i="13" s="1"/>
  <c r="K310" i="1"/>
  <c r="F301" i="13" s="1"/>
  <c r="K311" i="1"/>
  <c r="F302" i="13" s="1"/>
  <c r="K312" i="1"/>
  <c r="F303" i="13" s="1"/>
  <c r="K313" i="1"/>
  <c r="F304" i="13" s="1"/>
  <c r="K314" i="1"/>
  <c r="F305" i="13" s="1"/>
  <c r="K315" i="1"/>
  <c r="F306" i="13" s="1"/>
  <c r="K316" i="1"/>
  <c r="F307" i="13" s="1"/>
  <c r="K317" i="1"/>
  <c r="F308" i="13" s="1"/>
  <c r="K318" i="1"/>
  <c r="F309" i="13" s="1"/>
  <c r="K319" i="1"/>
  <c r="F310" i="13" s="1"/>
  <c r="K320" i="1"/>
  <c r="F311" i="13" s="1"/>
  <c r="K321" i="1"/>
  <c r="F312" i="13" s="1"/>
  <c r="K322" i="1"/>
  <c r="F313" i="13" s="1"/>
  <c r="K323" i="1"/>
  <c r="F314" i="13" s="1"/>
  <c r="K324" i="1"/>
  <c r="F315" i="13" s="1"/>
  <c r="K325" i="1"/>
  <c r="F316" i="13" s="1"/>
  <c r="K326" i="1"/>
  <c r="F317" i="13" s="1"/>
  <c r="K327" i="1"/>
  <c r="F318" i="13" s="1"/>
  <c r="K328" i="1"/>
  <c r="F319" i="13" s="1"/>
  <c r="K329" i="1"/>
  <c r="F320" i="13" s="1"/>
  <c r="K330" i="1"/>
  <c r="F321" i="13" s="1"/>
  <c r="K331" i="1"/>
  <c r="F322" i="13" s="1"/>
  <c r="K332" i="1"/>
  <c r="F323" i="13" s="1"/>
  <c r="K333" i="1"/>
  <c r="F324" i="13" s="1"/>
  <c r="K334" i="1"/>
  <c r="F325" i="13" s="1"/>
  <c r="K335" i="1"/>
  <c r="F326" i="13" s="1"/>
  <c r="K336" i="1"/>
  <c r="F327" i="13" s="1"/>
  <c r="K337" i="1"/>
  <c r="F328" i="13" s="1"/>
  <c r="K338" i="1"/>
  <c r="F329" i="13" s="1"/>
  <c r="K339" i="1"/>
  <c r="F330" i="13" s="1"/>
  <c r="K340" i="1"/>
  <c r="F331" i="13" s="1"/>
  <c r="K341" i="1"/>
  <c r="F332" i="13" s="1"/>
  <c r="K342" i="1"/>
  <c r="F333" i="13" s="1"/>
  <c r="K343" i="1"/>
  <c r="F334" i="13" s="1"/>
  <c r="K344" i="1"/>
  <c r="F335" i="13" s="1"/>
  <c r="K345" i="1"/>
  <c r="F336" i="13" s="1"/>
  <c r="K346" i="1"/>
  <c r="F337" i="13" s="1"/>
  <c r="K347" i="1"/>
  <c r="F338" i="13" s="1"/>
  <c r="K348" i="1"/>
  <c r="F339" i="13" s="1"/>
  <c r="K349" i="1"/>
  <c r="F340" i="13" s="1"/>
  <c r="K350" i="1"/>
  <c r="F341" i="13" s="1"/>
  <c r="K351" i="1"/>
  <c r="F342" i="13" s="1"/>
  <c r="K352" i="1"/>
  <c r="F343" i="13" s="1"/>
  <c r="K353" i="1"/>
  <c r="F344" i="13" s="1"/>
  <c r="K354" i="1"/>
  <c r="F345" i="13" s="1"/>
  <c r="K355" i="1"/>
  <c r="F346" i="13" s="1"/>
  <c r="K356" i="1"/>
  <c r="F347" i="13" s="1"/>
  <c r="K357" i="1"/>
  <c r="F348" i="13" s="1"/>
  <c r="K358" i="1"/>
  <c r="F349" i="13" s="1"/>
  <c r="K359" i="1"/>
  <c r="F350" i="13" s="1"/>
  <c r="K360" i="1"/>
  <c r="F351" i="13" s="1"/>
  <c r="K361" i="1"/>
  <c r="F352" i="13" s="1"/>
  <c r="K362" i="1"/>
  <c r="F353" i="13" s="1"/>
  <c r="K363" i="1"/>
  <c r="F354" i="13" s="1"/>
  <c r="K364" i="1"/>
  <c r="F355" i="13" s="1"/>
  <c r="K365" i="1"/>
  <c r="F356" i="13" s="1"/>
  <c r="K366" i="1"/>
  <c r="F357" i="13" s="1"/>
  <c r="K367" i="1"/>
  <c r="F358" i="13" s="1"/>
  <c r="K368" i="1"/>
  <c r="F359" i="13" s="1"/>
  <c r="K369" i="1"/>
  <c r="F360" i="13" s="1"/>
  <c r="K370" i="1"/>
  <c r="F361" i="13" s="1"/>
  <c r="K371" i="1"/>
  <c r="F362" i="13" s="1"/>
  <c r="K372" i="1"/>
  <c r="F363" i="13" s="1"/>
  <c r="K373" i="1"/>
  <c r="F364" i="13" s="1"/>
  <c r="K374" i="1"/>
  <c r="F365" i="13" s="1"/>
  <c r="K375" i="1"/>
  <c r="F366" i="13" s="1"/>
  <c r="K376" i="1"/>
  <c r="F367" i="13" s="1"/>
  <c r="K377" i="1"/>
  <c r="F368" i="13" s="1"/>
  <c r="K378" i="1"/>
  <c r="F369" i="13" s="1"/>
  <c r="K379" i="1"/>
  <c r="F370" i="13" s="1"/>
  <c r="K380" i="1"/>
  <c r="F371" i="13" s="1"/>
  <c r="K381" i="1"/>
  <c r="F372" i="13" s="1"/>
  <c r="K382" i="1"/>
  <c r="F373" i="13" s="1"/>
  <c r="K383" i="1"/>
  <c r="F374" i="13" s="1"/>
  <c r="K384" i="1"/>
  <c r="F375" i="13" s="1"/>
  <c r="K385" i="1"/>
  <c r="F376" i="13" s="1"/>
  <c r="K386" i="1"/>
  <c r="F377" i="13" s="1"/>
  <c r="K387" i="1"/>
  <c r="F378" i="13" s="1"/>
  <c r="K388" i="1"/>
  <c r="F379" i="13" s="1"/>
  <c r="K389" i="1"/>
  <c r="F380" i="13" s="1"/>
  <c r="K390" i="1"/>
  <c r="F381" i="13" s="1"/>
  <c r="K391" i="1"/>
  <c r="F382" i="13" s="1"/>
  <c r="K392" i="1"/>
  <c r="F383" i="13" s="1"/>
  <c r="K393" i="1"/>
  <c r="F384" i="13" s="1"/>
  <c r="K394" i="1"/>
  <c r="F385" i="13" s="1"/>
  <c r="K395" i="1"/>
  <c r="F386" i="13" s="1"/>
  <c r="K396" i="1"/>
  <c r="F387" i="13" s="1"/>
  <c r="K397" i="1"/>
  <c r="F388" i="13" s="1"/>
  <c r="K398" i="1"/>
  <c r="F389" i="13" s="1"/>
  <c r="K399" i="1"/>
  <c r="F390" i="13" s="1"/>
  <c r="K400" i="1"/>
  <c r="F391" i="13" s="1"/>
  <c r="K401" i="1"/>
  <c r="F392" i="13" s="1"/>
  <c r="K402" i="1"/>
  <c r="F393" i="13" s="1"/>
  <c r="K403" i="1"/>
  <c r="F394" i="13" s="1"/>
  <c r="K404" i="1"/>
  <c r="F395" i="13" s="1"/>
  <c r="K405" i="1"/>
  <c r="F396" i="13" s="1"/>
  <c r="K406" i="1"/>
  <c r="F397" i="13" s="1"/>
  <c r="K407" i="1"/>
  <c r="F398" i="13" s="1"/>
  <c r="K408" i="1"/>
  <c r="F399" i="13" s="1"/>
  <c r="K409" i="1"/>
  <c r="F400" i="13" s="1"/>
  <c r="K410" i="1"/>
  <c r="F401" i="13" s="1"/>
  <c r="K411" i="1"/>
  <c r="F402" i="13" s="1"/>
  <c r="K412" i="1"/>
  <c r="F403" i="13" s="1"/>
  <c r="K413" i="1"/>
  <c r="F404" i="13" s="1"/>
  <c r="K414" i="1"/>
  <c r="F405" i="13" s="1"/>
  <c r="K415" i="1"/>
  <c r="F406" i="13" s="1"/>
  <c r="K416" i="1"/>
  <c r="F407" i="13" s="1"/>
  <c r="K417" i="1"/>
  <c r="F408" i="13" s="1"/>
  <c r="K418" i="1"/>
  <c r="F409" i="13" s="1"/>
  <c r="K419" i="1"/>
  <c r="F410" i="13" s="1"/>
  <c r="K420" i="1"/>
  <c r="F411" i="13" s="1"/>
  <c r="K421" i="1"/>
  <c r="F412" i="13" s="1"/>
  <c r="K422" i="1"/>
  <c r="F413" i="13" s="1"/>
  <c r="K423" i="1"/>
  <c r="F414" i="13" s="1"/>
  <c r="K424" i="1"/>
  <c r="F415" i="13" s="1"/>
  <c r="K425" i="1"/>
  <c r="F416" i="13" s="1"/>
  <c r="K426" i="1"/>
  <c r="F417" i="13" s="1"/>
  <c r="K427" i="1"/>
  <c r="F418" i="13" s="1"/>
  <c r="K428" i="1"/>
  <c r="F419" i="13" s="1"/>
  <c r="K429" i="1"/>
  <c r="F420" i="13" s="1"/>
  <c r="K430" i="1"/>
  <c r="F421" i="13" s="1"/>
  <c r="K431" i="1"/>
  <c r="F422" i="13" s="1"/>
  <c r="K432" i="1"/>
  <c r="F423" i="13" s="1"/>
  <c r="K433" i="1"/>
  <c r="F424" i="13" s="1"/>
  <c r="L8" i="1"/>
  <c r="H17" i="13"/>
  <c r="M28" i="1"/>
  <c r="M29" i="1"/>
  <c r="M35" i="1"/>
  <c r="M37" i="1"/>
  <c r="M44" i="1"/>
  <c r="M45" i="1"/>
  <c r="H43" i="13"/>
  <c r="M53" i="1"/>
  <c r="M61" i="1"/>
  <c r="M70" i="1"/>
  <c r="H65" i="13"/>
  <c r="M78" i="1"/>
  <c r="M86" i="1"/>
  <c r="M94" i="1"/>
  <c r="M100" i="1"/>
  <c r="M102" i="1"/>
  <c r="M110" i="1"/>
  <c r="M111" i="1"/>
  <c r="M117" i="1"/>
  <c r="M119" i="1"/>
  <c r="M127" i="1"/>
  <c r="M135" i="1"/>
  <c r="M143" i="1"/>
  <c r="H139" i="13"/>
  <c r="M151" i="1"/>
  <c r="M158" i="1"/>
  <c r="M159" i="1"/>
  <c r="M165" i="1"/>
  <c r="M167" i="1"/>
  <c r="M174" i="1"/>
  <c r="M175" i="1"/>
  <c r="M183" i="1"/>
  <c r="H179" i="13"/>
  <c r="M191" i="1"/>
  <c r="M197" i="1"/>
  <c r="H187" i="13"/>
  <c r="M199" i="1"/>
  <c r="M205" i="1"/>
  <c r="M207" i="1"/>
  <c r="M211" i="1"/>
  <c r="M212" i="1"/>
  <c r="M215" i="1"/>
  <c r="M219" i="1"/>
  <c r="M220" i="1"/>
  <c r="H215" i="13"/>
  <c r="M224" i="1"/>
  <c r="M229" i="1"/>
  <c r="M230" i="1"/>
  <c r="M232" i="1"/>
  <c r="M237" i="1"/>
  <c r="M241" i="1"/>
  <c r="M246" i="1"/>
  <c r="H241" i="13"/>
  <c r="M249" i="1"/>
  <c r="M253" i="1"/>
  <c r="M255" i="1"/>
  <c r="H252" i="13"/>
  <c r="M257" i="1"/>
  <c r="H261" i="13"/>
  <c r="M269" i="1"/>
  <c r="M271" i="1"/>
  <c r="H268" i="13"/>
  <c r="M279" i="1"/>
  <c r="H276" i="13"/>
  <c r="M281" i="1"/>
  <c r="M288" i="1"/>
  <c r="H285" i="13"/>
  <c r="M295" i="1"/>
  <c r="M296" i="1"/>
  <c r="M297" i="1"/>
  <c r="M299" i="1"/>
  <c r="M304" i="1"/>
  <c r="M305" i="1"/>
  <c r="H309" i="13"/>
  <c r="H317" i="13"/>
  <c r="M339" i="1"/>
  <c r="M348" i="1"/>
  <c r="M349" i="1"/>
  <c r="M357" i="1"/>
  <c r="M363" i="1"/>
  <c r="H357" i="13"/>
  <c r="M367" i="1"/>
  <c r="M372" i="1"/>
  <c r="M373" i="1"/>
  <c r="H372" i="13"/>
  <c r="M381" i="1"/>
  <c r="M388" i="1"/>
  <c r="H381" i="13"/>
  <c r="H388" i="13"/>
  <c r="H396" i="13"/>
  <c r="M406" i="1"/>
  <c r="M421" i="1"/>
  <c r="H415" i="13"/>
  <c r="M429" i="1"/>
  <c r="M430" i="1"/>
  <c r="H423" i="13"/>
  <c r="M15" i="1"/>
  <c r="M16" i="1"/>
  <c r="M17" i="1"/>
  <c r="M22" i="1"/>
  <c r="M23" i="1"/>
  <c r="M24" i="1"/>
  <c r="M25" i="1"/>
  <c r="M30" i="1"/>
  <c r="M31" i="1"/>
  <c r="M32" i="1"/>
  <c r="M33" i="1"/>
  <c r="M38" i="1"/>
  <c r="M39" i="1"/>
  <c r="M40" i="1"/>
  <c r="M41" i="1"/>
  <c r="M46" i="1"/>
  <c r="M47" i="1"/>
  <c r="M48" i="1"/>
  <c r="M49" i="1"/>
  <c r="M54" i="1"/>
  <c r="M55" i="1"/>
  <c r="M56" i="1"/>
  <c r="M57" i="1"/>
  <c r="M63" i="1"/>
  <c r="M64" i="1"/>
  <c r="M65" i="1"/>
  <c r="M66" i="1"/>
  <c r="M71" i="1"/>
  <c r="M72" i="1"/>
  <c r="M73" i="1"/>
  <c r="M74" i="1"/>
  <c r="M79" i="1"/>
  <c r="M80" i="1"/>
  <c r="M81" i="1"/>
  <c r="M82" i="1"/>
  <c r="M87" i="1"/>
  <c r="M88" i="1"/>
  <c r="M89" i="1"/>
  <c r="M90" i="1"/>
  <c r="M95" i="1"/>
  <c r="M96" i="1"/>
  <c r="M97" i="1"/>
  <c r="M98" i="1"/>
  <c r="M103" i="1"/>
  <c r="M105" i="1"/>
  <c r="M106" i="1"/>
  <c r="M107" i="1"/>
  <c r="M112" i="1"/>
  <c r="M113" i="1"/>
  <c r="M114" i="1"/>
  <c r="M115" i="1"/>
  <c r="M120" i="1"/>
  <c r="M121" i="1"/>
  <c r="M122" i="1"/>
  <c r="M123" i="1"/>
  <c r="M128" i="1"/>
  <c r="M129" i="1"/>
  <c r="M130" i="1"/>
  <c r="M131" i="1"/>
  <c r="M136" i="1"/>
  <c r="M137" i="1"/>
  <c r="M138" i="1"/>
  <c r="M139" i="1"/>
  <c r="M144" i="1"/>
  <c r="M145" i="1"/>
  <c r="M146" i="1"/>
  <c r="M147" i="1"/>
  <c r="M152" i="1"/>
  <c r="M153" i="1"/>
  <c r="M154" i="1"/>
  <c r="M155" i="1"/>
  <c r="M160" i="1"/>
  <c r="M161" i="1"/>
  <c r="M162" i="1"/>
  <c r="M163" i="1"/>
  <c r="M168" i="1"/>
  <c r="M169" i="1"/>
  <c r="M170" i="1"/>
  <c r="M171" i="1"/>
  <c r="M176" i="1"/>
  <c r="M177" i="1"/>
  <c r="M178" i="1"/>
  <c r="M179" i="1"/>
  <c r="M184" i="1"/>
  <c r="M185" i="1"/>
  <c r="M186" i="1"/>
  <c r="M187" i="1"/>
  <c r="M192" i="1"/>
  <c r="M193" i="1"/>
  <c r="M194" i="1"/>
  <c r="M195" i="1"/>
  <c r="M200" i="1"/>
  <c r="M201" i="1"/>
  <c r="M202" i="1"/>
  <c r="M203" i="1"/>
  <c r="M208" i="1"/>
  <c r="M209" i="1"/>
  <c r="M210" i="1"/>
  <c r="M216" i="1"/>
  <c r="M217" i="1"/>
  <c r="M218" i="1"/>
  <c r="M225" i="1"/>
  <c r="M226" i="1"/>
  <c r="M227" i="1"/>
  <c r="M228" i="1"/>
  <c r="M234" i="1"/>
  <c r="M235" i="1"/>
  <c r="M236" i="1"/>
  <c r="M242" i="1"/>
  <c r="M243" i="1"/>
  <c r="M244" i="1"/>
  <c r="M245" i="1"/>
  <c r="M250" i="1"/>
  <c r="M251" i="1"/>
  <c r="M252" i="1"/>
  <c r="M258" i="1"/>
  <c r="M259" i="1"/>
  <c r="M260" i="1"/>
  <c r="M261" i="1"/>
  <c r="M266" i="1"/>
  <c r="M267" i="1"/>
  <c r="M268" i="1"/>
  <c r="M274" i="1"/>
  <c r="M275" i="1"/>
  <c r="M276" i="1"/>
  <c r="M277" i="1"/>
  <c r="M282" i="1"/>
  <c r="M283" i="1"/>
  <c r="M284" i="1"/>
  <c r="M290" i="1"/>
  <c r="M292" i="1"/>
  <c r="M298" i="1"/>
  <c r="M300" i="1"/>
  <c r="M306" i="1"/>
  <c r="M312" i="1"/>
  <c r="M313" i="1"/>
  <c r="M318" i="1"/>
  <c r="M320" i="1"/>
  <c r="M321" i="1"/>
  <c r="M326" i="1"/>
  <c r="M328" i="1"/>
  <c r="M334" i="1"/>
  <c r="M336" i="1"/>
  <c r="M342" i="1"/>
  <c r="M344" i="1"/>
  <c r="M350" i="1"/>
  <c r="M352" i="1"/>
  <c r="M358" i="1"/>
  <c r="M360" i="1"/>
  <c r="M366" i="1"/>
  <c r="M368" i="1"/>
  <c r="M374" i="1"/>
  <c r="M376" i="1"/>
  <c r="M382" i="1"/>
  <c r="M384" i="1"/>
  <c r="M391" i="1"/>
  <c r="M393" i="1"/>
  <c r="M399" i="1"/>
  <c r="M401" i="1"/>
  <c r="M407" i="1"/>
  <c r="M409" i="1"/>
  <c r="M417" i="1"/>
  <c r="M423" i="1"/>
  <c r="M425" i="1"/>
  <c r="M431" i="1"/>
  <c r="M433" i="1"/>
  <c r="H424" i="13"/>
  <c r="H408" i="13"/>
  <c r="H400" i="13"/>
  <c r="H398" i="13"/>
  <c r="H390" i="13"/>
  <c r="H384" i="13"/>
  <c r="H382" i="13"/>
  <c r="H374" i="13"/>
  <c r="H368" i="13"/>
  <c r="H366" i="13"/>
  <c r="H360" i="13"/>
  <c r="H358" i="13"/>
  <c r="H352" i="13"/>
  <c r="H350" i="13"/>
  <c r="H344" i="13"/>
  <c r="H342" i="13"/>
  <c r="H334" i="13"/>
  <c r="H320" i="13"/>
  <c r="H318" i="13"/>
  <c r="H312" i="13"/>
  <c r="H310" i="13"/>
  <c r="H304" i="13"/>
  <c r="H302" i="13"/>
  <c r="H296" i="13"/>
  <c r="H294" i="13"/>
  <c r="H288" i="13"/>
  <c r="H286" i="13"/>
  <c r="H280" i="13"/>
  <c r="H279" i="13"/>
  <c r="H278" i="13"/>
  <c r="H272" i="13"/>
  <c r="H271" i="13"/>
  <c r="H270" i="13"/>
  <c r="H264" i="13"/>
  <c r="H248" i="13"/>
  <c r="H247" i="13"/>
  <c r="H233" i="13"/>
  <c r="H218" i="13"/>
  <c r="H217" i="13"/>
  <c r="H203" i="13"/>
  <c r="H202" i="13"/>
  <c r="H201" i="13"/>
  <c r="H189" i="13"/>
  <c r="H181" i="13"/>
  <c r="H173" i="13"/>
  <c r="H165" i="13"/>
  <c r="H159" i="13"/>
  <c r="H157" i="13"/>
  <c r="H149" i="13"/>
  <c r="H141" i="13"/>
  <c r="H135" i="13"/>
  <c r="H134" i="13"/>
  <c r="H127" i="13"/>
  <c r="H119" i="13"/>
  <c r="H118" i="13"/>
  <c r="H109" i="13"/>
  <c r="H103" i="13"/>
  <c r="H101" i="13"/>
  <c r="H94" i="13"/>
  <c r="H93" i="13"/>
  <c r="H86" i="13"/>
  <c r="H85" i="13"/>
  <c r="H79" i="13"/>
  <c r="H78" i="13"/>
  <c r="H77" i="13"/>
  <c r="H71" i="13"/>
  <c r="H62" i="13"/>
  <c r="H61" i="13"/>
  <c r="H53" i="13"/>
  <c r="H46" i="13"/>
  <c r="H45" i="13"/>
  <c r="H40" i="13"/>
  <c r="H39" i="13"/>
  <c r="H37" i="13"/>
  <c r="H33" i="13"/>
  <c r="H32" i="13"/>
  <c r="H30" i="13"/>
  <c r="H29" i="13"/>
  <c r="H24" i="13"/>
  <c r="H21" i="13"/>
  <c r="H16" i="13"/>
  <c r="H14" i="13"/>
  <c r="H13" i="13"/>
  <c r="H8" i="13"/>
  <c r="E5" i="13"/>
  <c r="D5" i="13"/>
  <c r="L230" i="1" l="1"/>
  <c r="F221" i="13"/>
  <c r="L206" i="1"/>
  <c r="F197" i="13"/>
  <c r="G197" i="13" s="1"/>
  <c r="L126" i="1"/>
  <c r="F117" i="13"/>
  <c r="G117" i="13" s="1"/>
  <c r="L110" i="1"/>
  <c r="F101" i="13"/>
  <c r="G101" i="13" s="1"/>
  <c r="L102" i="1"/>
  <c r="F93" i="13"/>
  <c r="L94" i="1"/>
  <c r="F85" i="13"/>
  <c r="G85" i="13" s="1"/>
  <c r="L86" i="1"/>
  <c r="F77" i="13"/>
  <c r="G77" i="13" s="1"/>
  <c r="L62" i="1"/>
  <c r="F53" i="13"/>
  <c r="G53" i="13" s="1"/>
  <c r="L54" i="1"/>
  <c r="F45" i="13"/>
  <c r="L22" i="1"/>
  <c r="F13" i="13"/>
  <c r="F244" i="13"/>
  <c r="G244" i="13" s="1"/>
  <c r="L237" i="1"/>
  <c r="F228" i="13"/>
  <c r="L221" i="1"/>
  <c r="F212" i="13"/>
  <c r="L197" i="1"/>
  <c r="F188" i="13"/>
  <c r="L125" i="1"/>
  <c r="F116" i="13"/>
  <c r="L109" i="1"/>
  <c r="F100" i="13"/>
  <c r="L101" i="1"/>
  <c r="F92" i="13"/>
  <c r="L85" i="1"/>
  <c r="F76" i="13"/>
  <c r="F243" i="13"/>
  <c r="G243" i="13" s="1"/>
  <c r="L228" i="1"/>
  <c r="F219" i="13"/>
  <c r="G219" i="13" s="1"/>
  <c r="L196" i="1"/>
  <c r="F187" i="13"/>
  <c r="G187" i="13" s="1"/>
  <c r="L188" i="1"/>
  <c r="F179" i="13"/>
  <c r="L156" i="1"/>
  <c r="F147" i="13"/>
  <c r="L116" i="1"/>
  <c r="F107" i="13"/>
  <c r="L108" i="1"/>
  <c r="F99" i="13"/>
  <c r="L100" i="1"/>
  <c r="F91" i="13"/>
  <c r="L92" i="1"/>
  <c r="F83" i="13"/>
  <c r="L84" i="1"/>
  <c r="F75" i="13"/>
  <c r="L179" i="1"/>
  <c r="F170" i="13"/>
  <c r="L115" i="1"/>
  <c r="F106" i="13"/>
  <c r="L83" i="1"/>
  <c r="F74" i="13"/>
  <c r="L226" i="1"/>
  <c r="F217" i="13"/>
  <c r="G217" i="13" s="1"/>
  <c r="L162" i="1"/>
  <c r="F153" i="13"/>
  <c r="L130" i="1"/>
  <c r="F121" i="13"/>
  <c r="L122" i="1"/>
  <c r="F113" i="13"/>
  <c r="L114" i="1"/>
  <c r="F105" i="13"/>
  <c r="L106" i="1"/>
  <c r="F97" i="13"/>
  <c r="L98" i="1"/>
  <c r="F89" i="13"/>
  <c r="L90" i="1"/>
  <c r="F81" i="13"/>
  <c r="L82" i="1"/>
  <c r="F73" i="13"/>
  <c r="L74" i="1"/>
  <c r="F65" i="13"/>
  <c r="L66" i="1"/>
  <c r="F57" i="13"/>
  <c r="L235" i="1"/>
  <c r="F226" i="13"/>
  <c r="G226" i="13" s="1"/>
  <c r="L107" i="1"/>
  <c r="F98" i="13"/>
  <c r="L99" i="1"/>
  <c r="F90" i="13"/>
  <c r="L27" i="1"/>
  <c r="F18" i="13"/>
  <c r="L233" i="1"/>
  <c r="F224" i="13"/>
  <c r="L193" i="1"/>
  <c r="F184" i="13"/>
  <c r="L185" i="1"/>
  <c r="F176" i="13"/>
  <c r="L153" i="1"/>
  <c r="F144" i="13"/>
  <c r="L113" i="1"/>
  <c r="F104" i="13"/>
  <c r="L105" i="1"/>
  <c r="F96" i="13"/>
  <c r="L97" i="1"/>
  <c r="F88" i="13"/>
  <c r="L89" i="1"/>
  <c r="F80" i="13"/>
  <c r="L81" i="1"/>
  <c r="F72" i="13"/>
  <c r="L57" i="1"/>
  <c r="F48" i="13"/>
  <c r="L25" i="1"/>
  <c r="F16" i="13"/>
  <c r="G16" i="13" s="1"/>
  <c r="L91" i="1"/>
  <c r="F82" i="13"/>
  <c r="L232" i="1"/>
  <c r="F223" i="13"/>
  <c r="L224" i="1"/>
  <c r="F215" i="13"/>
  <c r="L176" i="1"/>
  <c r="F167" i="13"/>
  <c r="G167" i="13" s="1"/>
  <c r="L152" i="1"/>
  <c r="F143" i="13"/>
  <c r="L112" i="1"/>
  <c r="F103" i="13"/>
  <c r="G103" i="13" s="1"/>
  <c r="L104" i="1"/>
  <c r="F95" i="13"/>
  <c r="G95" i="13" s="1"/>
  <c r="L96" i="1"/>
  <c r="F87" i="13"/>
  <c r="G87" i="13" s="1"/>
  <c r="L88" i="1"/>
  <c r="F79" i="13"/>
  <c r="L32" i="1"/>
  <c r="F23" i="13"/>
  <c r="G23" i="13" s="1"/>
  <c r="F242" i="13"/>
  <c r="G242" i="13" s="1"/>
  <c r="L223" i="1"/>
  <c r="F214" i="13"/>
  <c r="L167" i="1"/>
  <c r="F158" i="13"/>
  <c r="L143" i="1"/>
  <c r="F134" i="13"/>
  <c r="G134" i="13" s="1"/>
  <c r="L135" i="1"/>
  <c r="F126" i="13"/>
  <c r="G126" i="13" s="1"/>
  <c r="L127" i="1"/>
  <c r="F118" i="13"/>
  <c r="G118" i="13" s="1"/>
  <c r="L111" i="1"/>
  <c r="F102" i="13"/>
  <c r="G102" i="13" s="1"/>
  <c r="L103" i="1"/>
  <c r="F94" i="13"/>
  <c r="G94" i="13" s="1"/>
  <c r="L95" i="1"/>
  <c r="F86" i="13"/>
  <c r="G86" i="13" s="1"/>
  <c r="L87" i="1"/>
  <c r="F78" i="13"/>
  <c r="G78" i="13" s="1"/>
  <c r="L79" i="1"/>
  <c r="F70" i="13"/>
  <c r="L71" i="1"/>
  <c r="F62" i="13"/>
  <c r="G62" i="13" s="1"/>
  <c r="L31" i="1"/>
  <c r="F22" i="13"/>
  <c r="G22" i="13" s="1"/>
  <c r="L407" i="1"/>
  <c r="L334" i="1"/>
  <c r="L326" i="1"/>
  <c r="L310" i="1"/>
  <c r="L262" i="1"/>
  <c r="L287" i="1"/>
  <c r="L247" i="1"/>
  <c r="L397" i="1"/>
  <c r="L389" i="1"/>
  <c r="L365" i="1"/>
  <c r="L357" i="1"/>
  <c r="L309" i="1"/>
  <c r="L285" i="1"/>
  <c r="L277" i="1"/>
  <c r="L205" i="1"/>
  <c r="G198" i="13"/>
  <c r="G199" i="13"/>
  <c r="G196" i="13"/>
  <c r="L399" i="1"/>
  <c r="L359" i="1"/>
  <c r="L351" i="1"/>
  <c r="G342" i="13"/>
  <c r="L311" i="1"/>
  <c r="L324" i="1"/>
  <c r="L316" i="1"/>
  <c r="L308" i="1"/>
  <c r="L268" i="1"/>
  <c r="G239" i="13"/>
  <c r="L295" i="1"/>
  <c r="L395" i="1"/>
  <c r="L387" i="1"/>
  <c r="L363" i="1"/>
  <c r="L355" i="1"/>
  <c r="L291" i="1"/>
  <c r="L283" i="1"/>
  <c r="L259" i="1"/>
  <c r="G238" i="13"/>
  <c r="L418" i="1"/>
  <c r="L322" i="1"/>
  <c r="L314" i="1"/>
  <c r="L401" i="1"/>
  <c r="L393" i="1"/>
  <c r="L385" i="1"/>
  <c r="G376" i="13"/>
  <c r="L353" i="1"/>
  <c r="L345" i="1"/>
  <c r="L297" i="1"/>
  <c r="L289" i="1"/>
  <c r="G280" i="13"/>
  <c r="L265" i="1"/>
  <c r="L424" i="1"/>
  <c r="L328" i="1"/>
  <c r="L320" i="1"/>
  <c r="L256" i="1"/>
  <c r="L430" i="1"/>
  <c r="L432" i="1"/>
  <c r="L428" i="1"/>
  <c r="L426" i="1"/>
  <c r="G39" i="13"/>
  <c r="G47" i="13"/>
  <c r="F5" i="13"/>
  <c r="G5" i="13" s="1"/>
  <c r="L425" i="1"/>
  <c r="L377" i="1"/>
  <c r="L177" i="1"/>
  <c r="L416" i="1"/>
  <c r="L408" i="1"/>
  <c r="L400" i="1"/>
  <c r="L392" i="1"/>
  <c r="L384" i="1"/>
  <c r="L376" i="1"/>
  <c r="L368" i="1"/>
  <c r="L360" i="1"/>
  <c r="L352" i="1"/>
  <c r="L344" i="1"/>
  <c r="L336" i="1"/>
  <c r="L312" i="1"/>
  <c r="L304" i="1"/>
  <c r="L296" i="1"/>
  <c r="L288" i="1"/>
  <c r="L280" i="1"/>
  <c r="L272" i="1"/>
  <c r="L264" i="1"/>
  <c r="L248" i="1"/>
  <c r="L240" i="1"/>
  <c r="L216" i="1"/>
  <c r="L208" i="1"/>
  <c r="L200" i="1"/>
  <c r="L192" i="1"/>
  <c r="L184" i="1"/>
  <c r="L168" i="1"/>
  <c r="L160" i="1"/>
  <c r="L144" i="1"/>
  <c r="L136" i="1"/>
  <c r="L128" i="1"/>
  <c r="L120" i="1"/>
  <c r="G329" i="13"/>
  <c r="L273" i="1"/>
  <c r="L241" i="1"/>
  <c r="L217" i="1"/>
  <c r="L169" i="1"/>
  <c r="L145" i="1"/>
  <c r="L129" i="1"/>
  <c r="L431" i="1"/>
  <c r="L423" i="1"/>
  <c r="L415" i="1"/>
  <c r="L391" i="1"/>
  <c r="L383" i="1"/>
  <c r="L375" i="1"/>
  <c r="L367" i="1"/>
  <c r="L343" i="1"/>
  <c r="L335" i="1"/>
  <c r="L327" i="1"/>
  <c r="L319" i="1"/>
  <c r="L303" i="1"/>
  <c r="L279" i="1"/>
  <c r="L271" i="1"/>
  <c r="L263" i="1"/>
  <c r="L255" i="1"/>
  <c r="L239" i="1"/>
  <c r="L231" i="1"/>
  <c r="L215" i="1"/>
  <c r="L207" i="1"/>
  <c r="L199" i="1"/>
  <c r="L191" i="1"/>
  <c r="L183" i="1"/>
  <c r="L175" i="1"/>
  <c r="L159" i="1"/>
  <c r="L151" i="1"/>
  <c r="L119" i="1"/>
  <c r="L329" i="1"/>
  <c r="L281" i="1"/>
  <c r="L249" i="1"/>
  <c r="L225" i="1"/>
  <c r="L201" i="1"/>
  <c r="L161" i="1"/>
  <c r="L137" i="1"/>
  <c r="L422" i="1"/>
  <c r="L414" i="1"/>
  <c r="L406" i="1"/>
  <c r="L398" i="1"/>
  <c r="L390" i="1"/>
  <c r="L382" i="1"/>
  <c r="L374" i="1"/>
  <c r="L366" i="1"/>
  <c r="L358" i="1"/>
  <c r="L350" i="1"/>
  <c r="L342" i="1"/>
  <c r="L318" i="1"/>
  <c r="L302" i="1"/>
  <c r="L294" i="1"/>
  <c r="L286" i="1"/>
  <c r="L278" i="1"/>
  <c r="L270" i="1"/>
  <c r="L254" i="1"/>
  <c r="L246" i="1"/>
  <c r="L238" i="1"/>
  <c r="L222" i="1"/>
  <c r="L214" i="1"/>
  <c r="L198" i="1"/>
  <c r="L190" i="1"/>
  <c r="L182" i="1"/>
  <c r="L174" i="1"/>
  <c r="L158" i="1"/>
  <c r="L150" i="1"/>
  <c r="L142" i="1"/>
  <c r="L118" i="1"/>
  <c r="L417" i="1"/>
  <c r="L305" i="1"/>
  <c r="L257" i="1"/>
  <c r="L209" i="1"/>
  <c r="L121" i="1"/>
  <c r="L429" i="1"/>
  <c r="L421" i="1"/>
  <c r="L413" i="1"/>
  <c r="L405" i="1"/>
  <c r="L381" i="1"/>
  <c r="L373" i="1"/>
  <c r="L349" i="1"/>
  <c r="L333" i="1"/>
  <c r="L325" i="1"/>
  <c r="L317" i="1"/>
  <c r="L301" i="1"/>
  <c r="L293" i="1"/>
  <c r="L269" i="1"/>
  <c r="L261" i="1"/>
  <c r="L253" i="1"/>
  <c r="L245" i="1"/>
  <c r="L229" i="1"/>
  <c r="L213" i="1"/>
  <c r="L189" i="1"/>
  <c r="L181" i="1"/>
  <c r="L173" i="1"/>
  <c r="L165" i="1"/>
  <c r="L157" i="1"/>
  <c r="L149" i="1"/>
  <c r="L141" i="1"/>
  <c r="L133" i="1"/>
  <c r="L409" i="1"/>
  <c r="L369" i="1"/>
  <c r="L321" i="1"/>
  <c r="L420" i="1"/>
  <c r="L412" i="1"/>
  <c r="L404" i="1"/>
  <c r="L396" i="1"/>
  <c r="L388" i="1"/>
  <c r="L380" i="1"/>
  <c r="L372" i="1"/>
  <c r="L364" i="1"/>
  <c r="L356" i="1"/>
  <c r="L348" i="1"/>
  <c r="L340" i="1"/>
  <c r="L332" i="1"/>
  <c r="L300" i="1"/>
  <c r="L292" i="1"/>
  <c r="L284" i="1"/>
  <c r="L276" i="1"/>
  <c r="L260" i="1"/>
  <c r="L252" i="1"/>
  <c r="L244" i="1"/>
  <c r="L236" i="1"/>
  <c r="L220" i="1"/>
  <c r="L212" i="1"/>
  <c r="L204" i="1"/>
  <c r="L180" i="1"/>
  <c r="L172" i="1"/>
  <c r="L164" i="1"/>
  <c r="L148" i="1"/>
  <c r="L140" i="1"/>
  <c r="L132" i="1"/>
  <c r="L124" i="1"/>
  <c r="L433" i="1"/>
  <c r="L361" i="1"/>
  <c r="L313" i="1"/>
  <c r="L427" i="1"/>
  <c r="L419" i="1"/>
  <c r="L411" i="1"/>
  <c r="L403" i="1"/>
  <c r="L379" i="1"/>
  <c r="L371" i="1"/>
  <c r="L347" i="1"/>
  <c r="L339" i="1"/>
  <c r="L331" i="1"/>
  <c r="L323" i="1"/>
  <c r="L315" i="1"/>
  <c r="L307" i="1"/>
  <c r="L299" i="1"/>
  <c r="L275" i="1"/>
  <c r="L267" i="1"/>
  <c r="L251" i="1"/>
  <c r="L243" i="1"/>
  <c r="L227" i="1"/>
  <c r="L219" i="1"/>
  <c r="L211" i="1"/>
  <c r="L203" i="1"/>
  <c r="L195" i="1"/>
  <c r="L187" i="1"/>
  <c r="L171" i="1"/>
  <c r="L163" i="1"/>
  <c r="L155" i="1"/>
  <c r="L147" i="1"/>
  <c r="L139" i="1"/>
  <c r="L131" i="1"/>
  <c r="L123" i="1"/>
  <c r="L410" i="1"/>
  <c r="L402" i="1"/>
  <c r="L394" i="1"/>
  <c r="L386" i="1"/>
  <c r="L378" i="1"/>
  <c r="L370" i="1"/>
  <c r="L362" i="1"/>
  <c r="L354" i="1"/>
  <c r="L346" i="1"/>
  <c r="L338" i="1"/>
  <c r="L330" i="1"/>
  <c r="L306" i="1"/>
  <c r="L298" i="1"/>
  <c r="L290" i="1"/>
  <c r="L282" i="1"/>
  <c r="L274" i="1"/>
  <c r="L266" i="1"/>
  <c r="L258" i="1"/>
  <c r="L250" i="1"/>
  <c r="L242" i="1"/>
  <c r="L234" i="1"/>
  <c r="L218" i="1"/>
  <c r="L210" i="1"/>
  <c r="L202" i="1"/>
  <c r="L194" i="1"/>
  <c r="L186" i="1"/>
  <c r="L178" i="1"/>
  <c r="L170" i="1"/>
  <c r="L154" i="1"/>
  <c r="L146" i="1"/>
  <c r="L138" i="1"/>
  <c r="G261" i="13"/>
  <c r="G69" i="13"/>
  <c r="G278" i="13"/>
  <c r="G310" i="13"/>
  <c r="G390" i="13"/>
  <c r="L80" i="1"/>
  <c r="G79" i="13"/>
  <c r="L341" i="1"/>
  <c r="G202" i="13"/>
  <c r="L337" i="1"/>
  <c r="L166" i="1"/>
  <c r="L134" i="1"/>
  <c r="L117" i="1"/>
  <c r="L93" i="1"/>
  <c r="G110" i="13"/>
  <c r="G175" i="13"/>
  <c r="G111" i="13"/>
  <c r="G119" i="13"/>
  <c r="G171" i="13"/>
  <c r="G125" i="13"/>
  <c r="L21" i="1"/>
  <c r="L46" i="1"/>
  <c r="L38" i="1"/>
  <c r="L30" i="1"/>
  <c r="L76" i="1"/>
  <c r="L51" i="1"/>
  <c r="L19" i="1"/>
  <c r="L26" i="1"/>
  <c r="L73" i="1"/>
  <c r="L65" i="1"/>
  <c r="L49" i="1"/>
  <c r="L41" i="1"/>
  <c r="L33" i="1"/>
  <c r="L72" i="1"/>
  <c r="L64" i="1"/>
  <c r="L56" i="1"/>
  <c r="L48" i="1"/>
  <c r="L40" i="1"/>
  <c r="L24" i="1"/>
  <c r="L16" i="1"/>
  <c r="L63" i="1"/>
  <c r="L55" i="1"/>
  <c r="L47" i="1"/>
  <c r="L39" i="1"/>
  <c r="L23" i="1"/>
  <c r="L15" i="1"/>
  <c r="H26" i="13"/>
  <c r="M68" i="1"/>
  <c r="M51" i="1"/>
  <c r="H206" i="13"/>
  <c r="M410" i="1"/>
  <c r="H222" i="13"/>
  <c r="M109" i="1"/>
  <c r="H297" i="13"/>
  <c r="H361" i="13"/>
  <c r="H385" i="13"/>
  <c r="M426" i="1"/>
  <c r="M345" i="1"/>
  <c r="H281" i="13"/>
  <c r="H345" i="13"/>
  <c r="M293" i="1"/>
  <c r="H305" i="13"/>
  <c r="H369" i="13"/>
  <c r="H393" i="13"/>
  <c r="M337" i="1"/>
  <c r="H289" i="13"/>
  <c r="H353" i="13"/>
  <c r="M353" i="1"/>
  <c r="M285" i="1"/>
  <c r="H273" i="13"/>
  <c r="H313" i="13"/>
  <c r="H401" i="13"/>
  <c r="M377" i="1"/>
  <c r="M329" i="1"/>
  <c r="H337" i="13"/>
  <c r="M402" i="1"/>
  <c r="M301" i="1"/>
  <c r="M386" i="1"/>
  <c r="M361" i="1"/>
  <c r="H417" i="13"/>
  <c r="M418" i="1"/>
  <c r="M394" i="1"/>
  <c r="H377" i="13"/>
  <c r="M369" i="1"/>
  <c r="H287" i="13"/>
  <c r="H303" i="13"/>
  <c r="H319" i="13"/>
  <c r="H335" i="13"/>
  <c r="H351" i="13"/>
  <c r="H367" i="13"/>
  <c r="H383" i="13"/>
  <c r="H399" i="13"/>
  <c r="M408" i="1"/>
  <c r="M392" i="1"/>
  <c r="M375" i="1"/>
  <c r="M359" i="1"/>
  <c r="M343" i="1"/>
  <c r="M327" i="1"/>
  <c r="M307" i="1"/>
  <c r="M291" i="1"/>
  <c r="M424" i="1"/>
  <c r="H295" i="13"/>
  <c r="H311" i="13"/>
  <c r="H327" i="13"/>
  <c r="H343" i="13"/>
  <c r="H359" i="13"/>
  <c r="H375" i="13"/>
  <c r="H391" i="13"/>
  <c r="M400" i="1"/>
  <c r="M383" i="1"/>
  <c r="M351" i="1"/>
  <c r="M335" i="1"/>
  <c r="M319" i="1"/>
  <c r="M415" i="1"/>
  <c r="M263" i="1"/>
  <c r="H422" i="13"/>
  <c r="M432" i="1"/>
  <c r="M416" i="1"/>
  <c r="H407" i="13"/>
  <c r="H50" i="13"/>
  <c r="G66" i="13"/>
  <c r="H82" i="13"/>
  <c r="H98" i="13"/>
  <c r="H114" i="13"/>
  <c r="H130" i="13"/>
  <c r="H146" i="13"/>
  <c r="H162" i="13"/>
  <c r="H178" i="13"/>
  <c r="G240" i="13"/>
  <c r="H259" i="13"/>
  <c r="M239" i="1"/>
  <c r="M181" i="1"/>
  <c r="M84" i="1"/>
  <c r="M27" i="1"/>
  <c r="H323" i="13"/>
  <c r="M247" i="1"/>
  <c r="M149" i="1"/>
  <c r="M92" i="1"/>
  <c r="H18" i="13"/>
  <c r="H42" i="13"/>
  <c r="H58" i="13"/>
  <c r="H106" i="13"/>
  <c r="H122" i="13"/>
  <c r="H138" i="13"/>
  <c r="H154" i="13"/>
  <c r="H170" i="13"/>
  <c r="H186" i="13"/>
  <c r="H251" i="13"/>
  <c r="H387" i="13"/>
  <c r="M133" i="1"/>
  <c r="H194" i="13"/>
  <c r="H214" i="13"/>
  <c r="H230" i="13"/>
  <c r="M173" i="1"/>
  <c r="M19" i="1"/>
  <c r="M213" i="1"/>
  <c r="M157" i="1"/>
  <c r="L36" i="1"/>
  <c r="H34" i="13"/>
  <c r="M43" i="1"/>
  <c r="M331" i="1"/>
  <c r="H307" i="13"/>
  <c r="H371" i="13"/>
  <c r="M303" i="1"/>
  <c r="H283" i="13"/>
  <c r="H347" i="13"/>
  <c r="M347" i="1"/>
  <c r="M287" i="1"/>
  <c r="H299" i="13"/>
  <c r="H363" i="13"/>
  <c r="M371" i="1"/>
  <c r="M315" i="1"/>
  <c r="H267" i="13"/>
  <c r="H275" i="13"/>
  <c r="H339" i="13"/>
  <c r="H403" i="13"/>
  <c r="M412" i="1"/>
  <c r="M355" i="1"/>
  <c r="H315" i="13"/>
  <c r="H379" i="13"/>
  <c r="H419" i="13"/>
  <c r="M396" i="1"/>
  <c r="H355" i="13"/>
  <c r="M379" i="1"/>
  <c r="H395" i="13"/>
  <c r="M420" i="1"/>
  <c r="M404" i="1"/>
  <c r="M141" i="1"/>
  <c r="M76" i="1"/>
  <c r="M428" i="1"/>
  <c r="M323" i="1"/>
  <c r="M189" i="1"/>
  <c r="M125" i="1"/>
  <c r="M59" i="1"/>
  <c r="H123" i="13"/>
  <c r="H9" i="13"/>
  <c r="H237" i="13"/>
  <c r="H25" i="13"/>
  <c r="M118" i="1"/>
  <c r="H129" i="13"/>
  <c r="H340" i="13"/>
  <c r="H389" i="13"/>
  <c r="H27" i="13"/>
  <c r="H253" i="13"/>
  <c r="H35" i="13"/>
  <c r="H107" i="13"/>
  <c r="H147" i="13"/>
  <c r="H420" i="13"/>
  <c r="M316" i="1"/>
  <c r="M190" i="1"/>
  <c r="M142" i="1"/>
  <c r="H412" i="13"/>
  <c r="M324" i="1"/>
  <c r="M272" i="1"/>
  <c r="G139" i="13"/>
  <c r="H83" i="13"/>
  <c r="H260" i="13"/>
  <c r="H308" i="13"/>
  <c r="H332" i="13"/>
  <c r="H380" i="13"/>
  <c r="M248" i="1"/>
  <c r="M126" i="1"/>
  <c r="M77" i="1"/>
  <c r="H404" i="13"/>
  <c r="M405" i="1"/>
  <c r="M52" i="1"/>
  <c r="H11" i="13"/>
  <c r="H155" i="13"/>
  <c r="H231" i="13"/>
  <c r="M380" i="1"/>
  <c r="M256" i="1"/>
  <c r="M206" i="1"/>
  <c r="M182" i="1"/>
  <c r="M60" i="1"/>
  <c r="H131" i="13"/>
  <c r="M389" i="1"/>
  <c r="M340" i="1"/>
  <c r="M325" i="1"/>
  <c r="H301" i="13"/>
  <c r="M390" i="1"/>
  <c r="M333" i="1"/>
  <c r="H349" i="13"/>
  <c r="M265" i="1"/>
  <c r="H293" i="13"/>
  <c r="H19" i="13"/>
  <c r="H207" i="13"/>
  <c r="H300" i="13"/>
  <c r="M397" i="1"/>
  <c r="M341" i="1"/>
  <c r="M332" i="1"/>
  <c r="M273" i="1"/>
  <c r="M264" i="1"/>
  <c r="M198" i="1"/>
  <c r="M134" i="1"/>
  <c r="M69" i="1"/>
  <c r="M398" i="1"/>
  <c r="H421" i="13"/>
  <c r="H413" i="13"/>
  <c r="M21" i="1"/>
  <c r="H51" i="13"/>
  <c r="H75" i="13"/>
  <c r="H97" i="13"/>
  <c r="H99" i="13"/>
  <c r="H195" i="13"/>
  <c r="H223" i="13"/>
  <c r="H292" i="13"/>
  <c r="H324" i="13"/>
  <c r="H364" i="13"/>
  <c r="M422" i="1"/>
  <c r="M413" i="1"/>
  <c r="M289" i="1"/>
  <c r="M280" i="1"/>
  <c r="M214" i="1"/>
  <c r="M150" i="1"/>
  <c r="M85" i="1"/>
  <c r="M20" i="1"/>
  <c r="H373" i="13"/>
  <c r="H163" i="13"/>
  <c r="H284" i="13"/>
  <c r="M365" i="1"/>
  <c r="M356" i="1"/>
  <c r="M222" i="1"/>
  <c r="M93" i="1"/>
  <c r="H365" i="13"/>
  <c r="G115" i="13"/>
  <c r="H91" i="13"/>
  <c r="H205" i="13"/>
  <c r="H316" i="13"/>
  <c r="H325" i="13"/>
  <c r="H356" i="13"/>
  <c r="M364" i="1"/>
  <c r="M231" i="1"/>
  <c r="M166" i="1"/>
  <c r="M101" i="1"/>
  <c r="M36" i="1"/>
  <c r="M414" i="1"/>
  <c r="H67" i="13"/>
  <c r="M317" i="1"/>
  <c r="M240" i="1"/>
  <c r="H232" i="13"/>
  <c r="H208" i="13"/>
  <c r="H188" i="13"/>
  <c r="H164" i="13"/>
  <c r="H140" i="13"/>
  <c r="H116" i="13"/>
  <c r="H84" i="13"/>
  <c r="H224" i="13"/>
  <c r="H216" i="13"/>
  <c r="H200" i="13"/>
  <c r="H180" i="13"/>
  <c r="H172" i="13"/>
  <c r="H156" i="13"/>
  <c r="H148" i="13"/>
  <c r="H132" i="13"/>
  <c r="H124" i="13"/>
  <c r="H108" i="13"/>
  <c r="H100" i="13"/>
  <c r="H92" i="13"/>
  <c r="H76" i="13"/>
  <c r="L78" i="1"/>
  <c r="H68" i="13"/>
  <c r="L70" i="1"/>
  <c r="H60" i="13"/>
  <c r="L61" i="1"/>
  <c r="H52" i="13"/>
  <c r="L45" i="1"/>
  <c r="L18" i="1"/>
  <c r="H73" i="13"/>
  <c r="H105" i="13"/>
  <c r="H269" i="13"/>
  <c r="H277" i="13"/>
  <c r="H341" i="13"/>
  <c r="H405" i="13"/>
  <c r="H229" i="13"/>
  <c r="H333" i="13"/>
  <c r="H397" i="13"/>
  <c r="H418" i="13"/>
  <c r="H410" i="13"/>
  <c r="H402" i="13"/>
  <c r="H394" i="13"/>
  <c r="H386" i="13"/>
  <c r="H378" i="13"/>
  <c r="H370" i="13"/>
  <c r="H362" i="13"/>
  <c r="H354" i="13"/>
  <c r="H338" i="13"/>
  <c r="H330" i="13"/>
  <c r="H322" i="13"/>
  <c r="H314" i="13"/>
  <c r="H306" i="13"/>
  <c r="H298" i="13"/>
  <c r="H290" i="13"/>
  <c r="H282" i="13"/>
  <c r="H266" i="13"/>
  <c r="H258" i="13"/>
  <c r="H250" i="13"/>
  <c r="H193" i="13"/>
  <c r="H185" i="13"/>
  <c r="H177" i="13"/>
  <c r="H169" i="13"/>
  <c r="H161" i="13"/>
  <c r="H153" i="13"/>
  <c r="H145" i="13"/>
  <c r="H137" i="13"/>
  <c r="H12" i="13"/>
  <c r="H20" i="13"/>
  <c r="H28" i="13"/>
  <c r="H36" i="13"/>
  <c r="H221" i="13"/>
  <c r="H265" i="13"/>
  <c r="H257" i="13"/>
  <c r="H249" i="13"/>
  <c r="H236" i="13"/>
  <c r="H228" i="13"/>
  <c r="H220" i="13"/>
  <c r="H212" i="13"/>
  <c r="H204" i="13"/>
  <c r="H192" i="13"/>
  <c r="H184" i="13"/>
  <c r="H176" i="13"/>
  <c r="H168" i="13"/>
  <c r="H160" i="13"/>
  <c r="H152" i="13"/>
  <c r="H144" i="13"/>
  <c r="H136" i="13"/>
  <c r="H128" i="13"/>
  <c r="H120" i="13"/>
  <c r="H112" i="13"/>
  <c r="H104" i="13"/>
  <c r="H96" i="13"/>
  <c r="H88" i="13"/>
  <c r="H80" i="13"/>
  <c r="H72" i="13"/>
  <c r="H64" i="13"/>
  <c r="H56" i="13"/>
  <c r="H48" i="13"/>
  <c r="L17" i="1"/>
  <c r="H89" i="13"/>
  <c r="H121" i="13"/>
  <c r="H213" i="13"/>
  <c r="M427" i="1"/>
  <c r="M419" i="1"/>
  <c r="M411" i="1"/>
  <c r="M403" i="1"/>
  <c r="M395" i="1"/>
  <c r="M387" i="1"/>
  <c r="M378" i="1"/>
  <c r="M370" i="1"/>
  <c r="M362" i="1"/>
  <c r="M354" i="1"/>
  <c r="M346" i="1"/>
  <c r="M338" i="1"/>
  <c r="M330" i="1"/>
  <c r="M322" i="1"/>
  <c r="M314" i="1"/>
  <c r="M302" i="1"/>
  <c r="M294" i="1"/>
  <c r="M286" i="1"/>
  <c r="M278" i="1"/>
  <c r="M270" i="1"/>
  <c r="M262" i="1"/>
  <c r="M254" i="1"/>
  <c r="M238" i="1"/>
  <c r="M204" i="1"/>
  <c r="M196" i="1"/>
  <c r="M188" i="1"/>
  <c r="M180" i="1"/>
  <c r="M172" i="1"/>
  <c r="M164" i="1"/>
  <c r="M156" i="1"/>
  <c r="M148" i="1"/>
  <c r="M140" i="1"/>
  <c r="M132" i="1"/>
  <c r="M124" i="1"/>
  <c r="M116" i="1"/>
  <c r="M108" i="1"/>
  <c r="M99" i="1"/>
  <c r="M91" i="1"/>
  <c r="M83" i="1"/>
  <c r="M75" i="1"/>
  <c r="M67" i="1"/>
  <c r="M58" i="1"/>
  <c r="M50" i="1"/>
  <c r="M42" i="1"/>
  <c r="M34" i="1"/>
  <c r="M26" i="1"/>
  <c r="M18" i="1"/>
  <c r="H49" i="13"/>
  <c r="H81" i="13"/>
  <c r="H245" i="13"/>
  <c r="G179" i="13"/>
  <c r="G285" i="13"/>
  <c r="G309" i="13"/>
  <c r="G317" i="13"/>
  <c r="G225" i="13"/>
  <c r="G233" i="13"/>
  <c r="G254" i="13"/>
  <c r="G262" i="13"/>
  <c r="G270" i="13"/>
  <c r="G286" i="13"/>
  <c r="G294" i="13"/>
  <c r="G302" i="13"/>
  <c r="G318" i="13"/>
  <c r="G326" i="13"/>
  <c r="G334" i="13"/>
  <c r="G358" i="13"/>
  <c r="G374" i="13"/>
  <c r="G406" i="13"/>
  <c r="G414" i="13"/>
  <c r="G133" i="13"/>
  <c r="G141" i="13"/>
  <c r="G149" i="13"/>
  <c r="G157" i="13"/>
  <c r="G165" i="13"/>
  <c r="G173" i="13"/>
  <c r="G181" i="13"/>
  <c r="G189" i="13"/>
  <c r="G201" i="13"/>
  <c r="G247" i="13"/>
  <c r="G255" i="13"/>
  <c r="G271" i="13"/>
  <c r="G279" i="13"/>
  <c r="G142" i="13"/>
  <c r="G166" i="13"/>
  <c r="G174" i="13"/>
  <c r="G190" i="13"/>
  <c r="G235" i="13"/>
  <c r="G360" i="13"/>
  <c r="G368" i="13"/>
  <c r="G384" i="13"/>
  <c r="G392" i="13"/>
  <c r="G400" i="13"/>
  <c r="G408" i="13"/>
  <c r="G416" i="13"/>
  <c r="G150" i="13"/>
  <c r="G127" i="13"/>
  <c r="G135" i="13"/>
  <c r="G143" i="13"/>
  <c r="G151" i="13"/>
  <c r="G159" i="13"/>
  <c r="G183" i="13"/>
  <c r="G191" i="13"/>
  <c r="G203" i="13"/>
  <c r="G211" i="13"/>
  <c r="G409" i="13"/>
  <c r="G388" i="13"/>
  <c r="G396" i="13"/>
  <c r="G21" i="13"/>
  <c r="G17" i="13"/>
  <c r="G24" i="13"/>
  <c r="G61" i="13"/>
  <c r="G109" i="13"/>
  <c r="G158" i="13"/>
  <c r="G209" i="13"/>
  <c r="G372" i="13"/>
  <c r="G321" i="13"/>
  <c r="G352" i="13"/>
  <c r="G13" i="13"/>
  <c r="G234" i="13"/>
  <c r="G71" i="13"/>
  <c r="G45" i="13"/>
  <c r="G93" i="13"/>
  <c r="G182" i="13"/>
  <c r="G263" i="13"/>
  <c r="L14" i="1"/>
  <c r="M14" i="1" s="1"/>
  <c r="G248" i="13"/>
  <c r="G312" i="13"/>
  <c r="G382" i="13"/>
  <c r="G268" i="13"/>
  <c r="G344" i="13"/>
  <c r="G350" i="13"/>
  <c r="G210" i="13"/>
  <c r="G227" i="13"/>
  <c r="G256" i="13"/>
  <c r="G288" i="13"/>
  <c r="G320" i="13"/>
  <c r="G276" i="13"/>
  <c r="G264" i="13"/>
  <c r="G296" i="13"/>
  <c r="G328" i="13"/>
  <c r="G398" i="13"/>
  <c r="G252" i="13"/>
  <c r="G366" i="13"/>
  <c r="G218" i="13"/>
  <c r="G272" i="13"/>
  <c r="G304" i="13"/>
  <c r="G336" i="13"/>
  <c r="G348" i="13"/>
  <c r="H7" i="13"/>
  <c r="G7" i="13"/>
  <c r="H55" i="13"/>
  <c r="G55" i="13"/>
  <c r="H111" i="13"/>
  <c r="H126" i="13"/>
  <c r="G246" i="13"/>
  <c r="G423" i="13"/>
  <c r="H87" i="13"/>
  <c r="H256" i="13"/>
  <c r="G381" i="13"/>
  <c r="G424" i="13"/>
  <c r="H23" i="13"/>
  <c r="H41" i="13"/>
  <c r="H254" i="13"/>
  <c r="H69" i="13"/>
  <c r="H226" i="13"/>
  <c r="G415" i="13"/>
  <c r="G357" i="13"/>
  <c r="G10" i="13"/>
  <c r="H10" i="13"/>
  <c r="G15" i="13"/>
  <c r="H15" i="13"/>
  <c r="H22" i="13"/>
  <c r="G38" i="13"/>
  <c r="H38" i="13"/>
  <c r="G411" i="13"/>
  <c r="H5" i="13"/>
  <c r="H326" i="13"/>
  <c r="H102" i="13"/>
  <c r="H158" i="13"/>
  <c r="H166" i="13"/>
  <c r="H174" i="13"/>
  <c r="H182" i="13"/>
  <c r="H234" i="13"/>
  <c r="G63" i="13"/>
  <c r="H63" i="13"/>
  <c r="H143" i="13"/>
  <c r="H190" i="13"/>
  <c r="H211" i="13"/>
  <c r="H262" i="13"/>
  <c r="G54" i="13"/>
  <c r="H54" i="13"/>
  <c r="H110" i="13"/>
  <c r="H151" i="13"/>
  <c r="H219" i="13"/>
  <c r="H227" i="13"/>
  <c r="H376" i="13"/>
  <c r="H209" i="13"/>
  <c r="H235" i="13"/>
  <c r="H255" i="13"/>
  <c r="H328" i="13"/>
  <c r="G70" i="13"/>
  <c r="H70" i="13"/>
  <c r="H142" i="13"/>
  <c r="H225" i="13"/>
  <c r="H348" i="13"/>
  <c r="H115" i="13"/>
  <c r="G6" i="13"/>
  <c r="H6" i="13"/>
  <c r="G31" i="13"/>
  <c r="H31" i="13"/>
  <c r="H95" i="13"/>
  <c r="H150" i="13"/>
  <c r="H167" i="13"/>
  <c r="H175" i="13"/>
  <c r="H183" i="13"/>
  <c r="H263" i="13"/>
  <c r="H416" i="13"/>
  <c r="H47" i="13"/>
  <c r="H117" i="13"/>
  <c r="H125" i="13"/>
  <c r="H133" i="13"/>
  <c r="H191" i="13"/>
  <c r="H210" i="13"/>
  <c r="H246" i="13"/>
  <c r="H336" i="13"/>
  <c r="H406" i="13"/>
  <c r="H171" i="13"/>
  <c r="H411" i="13"/>
  <c r="H409" i="13"/>
  <c r="H329" i="13"/>
  <c r="H321" i="13"/>
  <c r="H392" i="13"/>
  <c r="H414" i="13"/>
  <c r="G29" i="13"/>
  <c r="G32" i="13"/>
  <c r="G14" i="13"/>
  <c r="G46" i="13"/>
  <c r="G37" i="13"/>
  <c r="G40" i="13"/>
  <c r="G30" i="13"/>
  <c r="H59" i="13" l="1"/>
  <c r="G274" i="13"/>
  <c r="G331" i="13"/>
  <c r="G291" i="13"/>
  <c r="G346" i="13"/>
  <c r="G379" i="13"/>
  <c r="G106" i="13"/>
  <c r="G123" i="13"/>
  <c r="G369" i="13"/>
  <c r="G351" i="13"/>
  <c r="G401" i="13"/>
  <c r="G90" i="13"/>
  <c r="G44" i="13"/>
  <c r="L53" i="1"/>
  <c r="G11" i="13"/>
  <c r="L20" i="1"/>
  <c r="G34" i="13"/>
  <c r="L43" i="1"/>
  <c r="G43" i="13"/>
  <c r="L52" i="1"/>
  <c r="G299" i="13"/>
  <c r="G49" i="13"/>
  <c r="L58" i="1"/>
  <c r="G59" i="13"/>
  <c r="L69" i="1"/>
  <c r="G35" i="13"/>
  <c r="L44" i="1"/>
  <c r="G19" i="13"/>
  <c r="L28" i="1"/>
  <c r="G57" i="13"/>
  <c r="L67" i="1"/>
  <c r="G33" i="13"/>
  <c r="L42" i="1"/>
  <c r="G245" i="13"/>
  <c r="C10" i="1"/>
  <c r="G50" i="13"/>
  <c r="L59" i="1"/>
  <c r="G65" i="13"/>
  <c r="L75" i="1"/>
  <c r="G73" i="13"/>
  <c r="G81" i="13"/>
  <c r="G41" i="13"/>
  <c r="L50" i="1"/>
  <c r="G67" i="13"/>
  <c r="L77" i="1"/>
  <c r="G206" i="13"/>
  <c r="G74" i="13"/>
  <c r="G58" i="13"/>
  <c r="L68" i="1"/>
  <c r="G25" i="13"/>
  <c r="L34" i="1"/>
  <c r="G28" i="13"/>
  <c r="L37" i="1"/>
  <c r="G20" i="13"/>
  <c r="L29" i="1"/>
  <c r="G208" i="13"/>
  <c r="G51" i="13"/>
  <c r="L60" i="1"/>
  <c r="G26" i="13"/>
  <c r="L35" i="1"/>
  <c r="G391" i="13"/>
  <c r="G295" i="13"/>
  <c r="G345" i="13"/>
  <c r="G349" i="13"/>
  <c r="G353" i="13"/>
  <c r="G327" i="13"/>
  <c r="G289" i="13"/>
  <c r="G377" i="13"/>
  <c r="G222" i="13"/>
  <c r="G82" i="13"/>
  <c r="G337" i="13"/>
  <c r="G281" i="13"/>
  <c r="G383" i="13"/>
  <c r="G375" i="13"/>
  <c r="H331" i="13"/>
  <c r="H90" i="13"/>
  <c r="G347" i="13"/>
  <c r="G273" i="13"/>
  <c r="H66" i="13"/>
  <c r="G361" i="13"/>
  <c r="G230" i="13"/>
  <c r="G387" i="13"/>
  <c r="G251" i="13"/>
  <c r="G303" i="13"/>
  <c r="G315" i="13"/>
  <c r="G305" i="13"/>
  <c r="H240" i="13"/>
  <c r="G98" i="13"/>
  <c r="G114" i="13"/>
  <c r="G359" i="13"/>
  <c r="G283" i="13"/>
  <c r="G297" i="13"/>
  <c r="G287" i="13"/>
  <c r="H74" i="13"/>
  <c r="G178" i="13"/>
  <c r="G323" i="13"/>
  <c r="G313" i="13"/>
  <c r="G385" i="13"/>
  <c r="G319" i="13"/>
  <c r="G422" i="13"/>
  <c r="G138" i="13"/>
  <c r="G417" i="13"/>
  <c r="G393" i="13"/>
  <c r="G335" i="13"/>
  <c r="H346" i="13"/>
  <c r="G214" i="13"/>
  <c r="G300" i="13"/>
  <c r="G355" i="13"/>
  <c r="G363" i="13"/>
  <c r="G332" i="13"/>
  <c r="G229" i="13"/>
  <c r="G403" i="13"/>
  <c r="G231" i="13"/>
  <c r="G130" i="13"/>
  <c r="G258" i="13"/>
  <c r="G241" i="13"/>
  <c r="G324" i="13"/>
  <c r="G420" i="13"/>
  <c r="G122" i="13"/>
  <c r="G311" i="13"/>
  <c r="G221" i="13"/>
  <c r="G155" i="13"/>
  <c r="G367" i="13"/>
  <c r="G18" i="13"/>
  <c r="G154" i="13"/>
  <c r="G389" i="13"/>
  <c r="G292" i="13"/>
  <c r="G224" i="13"/>
  <c r="G215" i="13"/>
  <c r="G373" i="13"/>
  <c r="G116" i="13"/>
  <c r="G340" i="13"/>
  <c r="G339" i="13"/>
  <c r="G207" i="13"/>
  <c r="G412" i="13"/>
  <c r="G237" i="13"/>
  <c r="G308" i="13"/>
  <c r="G60" i="13"/>
  <c r="G148" i="13"/>
  <c r="G136" i="13"/>
  <c r="G307" i="13"/>
  <c r="G399" i="13"/>
  <c r="G162" i="13"/>
  <c r="G301" i="13"/>
  <c r="G407" i="13"/>
  <c r="G186" i="13"/>
  <c r="G343" i="13"/>
  <c r="G236" i="13"/>
  <c r="G36" i="13"/>
  <c r="G257" i="13"/>
  <c r="G223" i="13"/>
  <c r="G259" i="13"/>
  <c r="G322" i="13"/>
  <c r="G380" i="13"/>
  <c r="H291" i="13"/>
  <c r="G404" i="13"/>
  <c r="G146" i="13"/>
  <c r="G163" i="13"/>
  <c r="G42" i="13"/>
  <c r="G371" i="13"/>
  <c r="G27" i="13"/>
  <c r="G180" i="13"/>
  <c r="G364" i="13"/>
  <c r="G170" i="13"/>
  <c r="G100" i="13"/>
  <c r="G132" i="13"/>
  <c r="G131" i="13"/>
  <c r="G108" i="13"/>
  <c r="G405" i="13"/>
  <c r="G91" i="13"/>
  <c r="G267" i="13"/>
  <c r="G129" i="13"/>
  <c r="G395" i="13"/>
  <c r="G168" i="13"/>
  <c r="G104" i="13"/>
  <c r="G204" i="13"/>
  <c r="G72" i="13"/>
  <c r="G107" i="13"/>
  <c r="G48" i="13"/>
  <c r="G413" i="13"/>
  <c r="G275" i="13"/>
  <c r="G260" i="13"/>
  <c r="G419" i="13"/>
  <c r="G341" i="13"/>
  <c r="G333" i="13"/>
  <c r="G418" i="13"/>
  <c r="G410" i="13"/>
  <c r="G282" i="13"/>
  <c r="G192" i="13"/>
  <c r="G205" i="13"/>
  <c r="G137" i="13"/>
  <c r="G177" i="13"/>
  <c r="G172" i="13"/>
  <c r="G97" i="13"/>
  <c r="H57" i="13"/>
  <c r="G397" i="13"/>
  <c r="G147" i="13"/>
  <c r="G164" i="13"/>
  <c r="G325" i="13"/>
  <c r="G306" i="13"/>
  <c r="G293" i="13"/>
  <c r="G120" i="13"/>
  <c r="G56" i="13"/>
  <c r="G161" i="13"/>
  <c r="G83" i="13"/>
  <c r="G253" i="13"/>
  <c r="G365" i="13"/>
  <c r="G370" i="13"/>
  <c r="G402" i="13"/>
  <c r="G213" i="13"/>
  <c r="G386" i="13"/>
  <c r="G290" i="13"/>
  <c r="G354" i="13"/>
  <c r="G156" i="13"/>
  <c r="G64" i="13"/>
  <c r="G140" i="13"/>
  <c r="G216" i="13"/>
  <c r="G421" i="13"/>
  <c r="G195" i="13"/>
  <c r="G356" i="13"/>
  <c r="H274" i="13"/>
  <c r="H44" i="13"/>
  <c r="G316" i="13"/>
  <c r="G84" i="13"/>
  <c r="G88" i="13"/>
  <c r="G160" i="13"/>
  <c r="G200" i="13"/>
  <c r="G250" i="13"/>
  <c r="G269" i="13"/>
  <c r="G105" i="13"/>
  <c r="G152" i="13"/>
  <c r="G68" i="13"/>
  <c r="G99" i="13"/>
  <c r="G232" i="13"/>
  <c r="G378" i="13"/>
  <c r="G89" i="13"/>
  <c r="G75" i="13"/>
  <c r="G249" i="13"/>
  <c r="G284" i="13"/>
  <c r="G52" i="13"/>
  <c r="G184" i="13"/>
  <c r="G128" i="13"/>
  <c r="G314" i="13"/>
  <c r="G220" i="13"/>
  <c r="G338" i="13"/>
  <c r="G124" i="13"/>
  <c r="G96" i="13"/>
  <c r="G193" i="13"/>
  <c r="G169" i="13"/>
  <c r="G113" i="13"/>
  <c r="G188" i="13"/>
  <c r="G121" i="13"/>
  <c r="G76" i="13"/>
  <c r="G153" i="13"/>
  <c r="G228" i="13"/>
  <c r="G12" i="13"/>
  <c r="G144" i="13"/>
  <c r="G330" i="13"/>
  <c r="G212" i="13"/>
  <c r="G277" i="13"/>
  <c r="G8" i="13"/>
  <c r="G112" i="13"/>
  <c r="G9" i="13"/>
  <c r="G362" i="13"/>
  <c r="G266" i="13"/>
  <c r="G145" i="13"/>
  <c r="G265" i="13"/>
  <c r="H113" i="13"/>
  <c r="G176" i="13"/>
  <c r="G80" i="13"/>
  <c r="G394" i="13"/>
  <c r="G298" i="13"/>
  <c r="G92" i="13"/>
  <c r="G185" i="13"/>
  <c r="G426" i="13" l="1"/>
  <c r="G428" i="13" s="1"/>
  <c r="C9" i="1"/>
  <c r="C8" i="1"/>
  <c r="L10" i="1"/>
  <c r="C7" i="1"/>
  <c r="C11" i="1" s="1"/>
  <c r="L4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tc={2FE74D00-414C-45BA-B996-83EA4717199E}</author>
  </authors>
  <commentList>
    <comment ref="D1" authorId="0" shapeId="0" xr:uid="{2FE74D00-414C-45BA-B996-83EA4717199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Guardar la cotización y enviarla como PDF, vaya a Archivo, Guardar como, seleccione tipo de archivo: “pdf”, guardela con un nombre, y nos la envia por wspp o email</t>
      </text>
    </comment>
  </commentList>
</comments>
</file>

<file path=xl/sharedStrings.xml><?xml version="1.0" encoding="utf-8"?>
<sst xmlns="http://schemas.openxmlformats.org/spreadsheetml/2006/main" count="2833" uniqueCount="567">
  <si>
    <t>COTIZACION</t>
  </si>
  <si>
    <t xml:space="preserve">EL RINCON DEL CALEFONT - EYM GASFITERIA </t>
  </si>
  <si>
    <t>76814182-7</t>
  </si>
  <si>
    <t>LETRA R .K A</t>
  </si>
  <si>
    <t>NUMERO</t>
  </si>
  <si>
    <t>REPUESTO</t>
  </si>
  <si>
    <t>CANTIDAD</t>
  </si>
  <si>
    <t>PRECIO</t>
  </si>
  <si>
    <t>DETALLE</t>
  </si>
  <si>
    <t>K</t>
  </si>
  <si>
    <t>A</t>
  </si>
  <si>
    <t>TOTAL neto</t>
  </si>
  <si>
    <t>Cliente</t>
  </si>
  <si>
    <t>CATALOGO 2024</t>
  </si>
  <si>
    <t>r - k - A</t>
  </si>
  <si>
    <t>1-3 U</t>
  </si>
  <si>
    <t>DE 4 UNIDADES</t>
  </si>
  <si>
    <t>10-19 U</t>
  </si>
  <si>
    <t>Desde 20 U</t>
  </si>
  <si>
    <t>Desde 50U</t>
  </si>
  <si>
    <t>R</t>
  </si>
  <si>
    <r>
      <rPr>
        <b/>
        <sz val="15.5"/>
        <rFont val="Trebuchet MS"/>
        <family val="2"/>
      </rPr>
      <t>Prensa m10</t>
    </r>
  </si>
  <si>
    <r>
      <rPr>
        <b/>
        <sz val="15.5"/>
        <rFont val="Trebuchet MS"/>
        <family val="2"/>
      </rPr>
      <t>Prensa m12</t>
    </r>
  </si>
  <si>
    <r>
      <rPr>
        <b/>
        <sz val="15.5"/>
        <rFont val="Trebuchet MS"/>
        <family val="2"/>
      </rPr>
      <t>Prensa m20</t>
    </r>
  </si>
  <si>
    <r>
      <rPr>
        <b/>
        <sz val="15.5"/>
        <rFont val="Trebuchet MS"/>
        <family val="2"/>
      </rPr>
      <t>Prensa hexagonal</t>
    </r>
  </si>
  <si>
    <r>
      <rPr>
        <b/>
        <sz val="15.5"/>
        <rFont val="Trebuchet MS"/>
        <family val="2"/>
      </rPr>
      <t>Prensa estriada</t>
    </r>
  </si>
  <si>
    <r>
      <rPr>
        <b/>
        <sz val="15.5"/>
        <rFont val="Trebuchet MS"/>
        <family val="2"/>
      </rPr>
      <t>Perno corto junkers</t>
    </r>
  </si>
  <si>
    <r>
      <rPr>
        <b/>
        <sz val="15.5"/>
        <rFont val="Trebuchet MS"/>
        <family val="2"/>
      </rPr>
      <t>estabilizador de caudal junkers</t>
    </r>
  </si>
  <si>
    <r>
      <rPr>
        <b/>
        <sz val="15.5"/>
        <rFont val="Trebuchet MS"/>
        <family val="2"/>
      </rPr>
      <t>Perno largo junkers</t>
    </r>
  </si>
  <si>
    <r>
      <rPr>
        <b/>
        <sz val="15.5"/>
        <rFont val="Trebuchet MS"/>
        <family val="2"/>
      </rPr>
      <t>Chispero Junkers</t>
    </r>
  </si>
  <si>
    <r>
      <rPr>
        <b/>
        <sz val="15.5"/>
        <rFont val="Trebuchet MS"/>
        <family val="2"/>
      </rPr>
      <t>Estabilizador bronce chino</t>
    </r>
  </si>
  <si>
    <r>
      <rPr>
        <b/>
        <sz val="15.5"/>
        <rFont val="Trebuchet MS"/>
        <family val="2"/>
      </rPr>
      <t>Estabilizador plastico</t>
    </r>
  </si>
  <si>
    <t>KIT PLASTICO ESTABILIZADOR (20U)</t>
  </si>
  <si>
    <r>
      <rPr>
        <b/>
        <sz val="15.5"/>
        <rFont val="Trebuchet MS"/>
        <family val="2"/>
      </rPr>
      <t>Central largo</t>
    </r>
  </si>
  <si>
    <r>
      <rPr>
        <b/>
        <sz val="15.5"/>
        <rFont val="Trebuchet MS"/>
        <family val="2"/>
      </rPr>
      <t>Central corto</t>
    </r>
  </si>
  <si>
    <t>Platillo de empuje chico</t>
  </si>
  <si>
    <t>Platillo de empuje mediano</t>
  </si>
  <si>
    <t>Platillo de empuje grande</t>
  </si>
  <si>
    <t>platillo mademsa antiguo</t>
  </si>
  <si>
    <t>Membrana chica 50mm</t>
  </si>
  <si>
    <t>Membrana mediana 54mm</t>
  </si>
  <si>
    <r>
      <rPr>
        <b/>
        <sz val="15.5"/>
        <rFont val="Trebuchet MS"/>
        <family val="2"/>
      </rPr>
      <t>Membrana 2 orejas</t>
    </r>
  </si>
  <si>
    <r>
      <rPr>
        <b/>
        <sz val="15.5"/>
        <rFont val="Trebuchet MS"/>
        <family val="2"/>
      </rPr>
      <t>Membrana roja vitality</t>
    </r>
  </si>
  <si>
    <t>Membrana trotter poroto</t>
  </si>
  <si>
    <t>Membrana jk wr redonda</t>
  </si>
  <si>
    <t>Membrana Jk Ionizado Antiguo</t>
  </si>
  <si>
    <t>Membrana Junkers Kp</t>
  </si>
  <si>
    <t>Membrana Splendid Templatech</t>
  </si>
  <si>
    <t>Membrana Mademsa Term</t>
  </si>
  <si>
    <t>Membrana mad c/plato plastico</t>
  </si>
  <si>
    <t>Membrana Mad c/plato metálico</t>
  </si>
  <si>
    <t>Membrana splendid 3 pernos</t>
  </si>
  <si>
    <t>Membrana Vitality 13 Lts</t>
  </si>
  <si>
    <t>Membrana Jk Gota ionizada</t>
  </si>
  <si>
    <t>Membrana Jk Gota convencional</t>
  </si>
  <si>
    <t>Membrana Orbis 76mm</t>
  </si>
  <si>
    <t>Membrana Junkers 4 Pernos</t>
  </si>
  <si>
    <t>Microswitch 3 cables</t>
  </si>
  <si>
    <t>Microswitch 2 cables Splendid Master</t>
  </si>
  <si>
    <t>Microswitch Mademsa vitality</t>
  </si>
  <si>
    <t>Microswitch vitality C/tornillo</t>
  </si>
  <si>
    <t>Microswitch splendid templatech</t>
  </si>
  <si>
    <t>Microswitch Albin trotter</t>
  </si>
  <si>
    <t>Microswitch Trotter Ion 13 Atvf</t>
  </si>
  <si>
    <t>Microswitch Orbis</t>
  </si>
  <si>
    <t>Microswitch junkers Wr Interno</t>
  </si>
  <si>
    <t>Microswitch Jk blanco Completo</t>
  </si>
  <si>
    <r>
      <rPr>
        <b/>
        <sz val="15.5"/>
        <rFont val="Trebuchet MS"/>
        <family val="2"/>
      </rPr>
      <t>Caja de Pilas Splendid</t>
    </r>
  </si>
  <si>
    <r>
      <rPr>
        <b/>
        <sz val="15.5"/>
        <rFont val="Trebuchet MS"/>
        <family val="2"/>
      </rPr>
      <t>Caja de pilas Neckar</t>
    </r>
  </si>
  <si>
    <t>Solenoide 131b conector negro</t>
  </si>
  <si>
    <t>Solenoide 131b cconector blanco</t>
  </si>
  <si>
    <t>Solenoide Zd 252 Grande</t>
  </si>
  <si>
    <t>Solenoide zd201 conector negro mediana</t>
  </si>
  <si>
    <t>Solenoide Zd201 Conector Blanco</t>
  </si>
  <si>
    <t>Solenoide Zd081 Enana</t>
  </si>
  <si>
    <t>Termocupla
Mademsa c/Hilo</t>
  </si>
  <si>
    <r>
      <rPr>
        <b/>
        <sz val="15.5"/>
        <rFont val="Trebuchet MS"/>
        <family val="2"/>
      </rPr>
      <t>Termoupla larga junkers</t>
    </r>
  </si>
  <si>
    <r>
      <rPr>
        <b/>
        <sz val="15.5"/>
        <rFont val="Trebuchet MS"/>
        <family val="2"/>
      </rPr>
      <t>Termocupla Junkers</t>
    </r>
  </si>
  <si>
    <r>
      <rPr>
        <b/>
        <sz val="15.5"/>
        <rFont val="Trebuchet MS"/>
        <family val="2"/>
      </rPr>
      <t>Termocupla Splendid</t>
    </r>
  </si>
  <si>
    <t>Piloto Cobra
C/Inyector Glp</t>
  </si>
  <si>
    <t>Modulo 125 Tonka</t>
  </si>
  <si>
    <t>Modulo Vitality 2 Sondas 5-7 lts</t>
  </si>
  <si>
    <t>Modulo vitality 3 sondas 8-11 lts</t>
  </si>
  <si>
    <t>Modulo 343 templatech Splendid</t>
  </si>
  <si>
    <r>
      <rPr>
        <b/>
        <sz val="15.5"/>
        <rFont val="Trebuchet MS"/>
        <family val="2"/>
      </rPr>
      <t>Modulo flowswitch 566</t>
    </r>
  </si>
  <si>
    <t>Modulo Neckar-Junkers chico</t>
  </si>
  <si>
    <t>Modulo junkers Caja grande</t>
  </si>
  <si>
    <t>Modulo 335 Multivalvula Splendid Master 5-8 lts</t>
  </si>
  <si>
    <t>Modulo Albin Trotter Ion 5-13 c/Pantalla</t>
  </si>
  <si>
    <t>Modulo Vitality 13-16 lts Ursus Trotter C14-16</t>
  </si>
  <si>
    <t>Modulo  Tf Corto para Tonka</t>
  </si>
  <si>
    <t>Modulo Tf Largo Para Flowswitch</t>
  </si>
  <si>
    <t>Capacitor - Condensador Tf</t>
  </si>
  <si>
    <t>Modulo Splendid Master 5-8 I-R096 M(TG)</t>
  </si>
  <si>
    <t>Modulo Splendid Beyond 2 ev R121-J-2-M2</t>
  </si>
  <si>
    <t xml:space="preserve">Modulo Vitality Essential 5-7 I-R096-M      2 SONDAS </t>
  </si>
  <si>
    <t xml:space="preserve">Modulo Vitality Essential 8-11 I-R096-M      3 SONDAS </t>
  </si>
  <si>
    <t>Modulo Splendid Master MVG 10-13 T.F</t>
  </si>
  <si>
    <t>Microswitch Splendid Master MVG10-13 TF</t>
  </si>
  <si>
    <t>Presostato Tf</t>
  </si>
  <si>
    <t>Presostato Redondo tf</t>
  </si>
  <si>
    <t>Motor extractor de gases</t>
  </si>
  <si>
    <t>Sensor de temperatura 80</t>
  </si>
  <si>
    <t>76.A</t>
  </si>
  <si>
    <t>Sensor de temperatura 100</t>
  </si>
  <si>
    <t>76.B</t>
  </si>
  <si>
    <t>Sensor de temperatura 120</t>
  </si>
  <si>
    <t>76.C</t>
  </si>
  <si>
    <t>Sensor de temperatura 200</t>
  </si>
  <si>
    <r>
      <rPr>
        <b/>
        <sz val="15.5"/>
        <rFont val="Trebuchet MS"/>
        <family val="2"/>
      </rPr>
      <t>Sonda ntc</t>
    </r>
  </si>
  <si>
    <t>sonda ntc flowswitch</t>
  </si>
  <si>
    <t>Set Bujias Largo</t>
  </si>
  <si>
    <t>Set Bujias Corto</t>
  </si>
  <si>
    <r>
      <rPr>
        <b/>
        <sz val="15.5"/>
        <rFont val="Trebuchet MS"/>
        <family val="2"/>
      </rPr>
      <t>Flow switch con despiche</t>
    </r>
  </si>
  <si>
    <t>Flowswitch Sin Despiche Incluido</t>
  </si>
  <si>
    <t>Flowsensor Templatech ionizado</t>
  </si>
  <si>
    <t>Flowsensor 
Templatech tiro Forzado</t>
  </si>
  <si>
    <r>
      <rPr>
        <b/>
        <sz val="15.5"/>
        <rFont val="Trebuchet MS"/>
        <family val="2"/>
      </rPr>
      <t>Valvula tonka</t>
    </r>
  </si>
  <si>
    <t>Mangueras Tonka</t>
  </si>
  <si>
    <t>Oring 0.8</t>
  </si>
  <si>
    <t>Oring 0.7</t>
  </si>
  <si>
    <t xml:space="preserve">Empaquetaduras de fibra 1/2 </t>
  </si>
  <si>
    <t>Empaquetaduras goma blanda 1/2</t>
  </si>
  <si>
    <t>90.A</t>
  </si>
  <si>
    <t>Empaquetaduras goma blanda 3/4</t>
  </si>
  <si>
    <t>Empaquetadura de fibra 3/4</t>
  </si>
  <si>
    <t>Empaquetaduras klinger 1/2 verde</t>
  </si>
  <si>
    <t>SUPER KIT TRANSFORMACION COCINA A GN(20) de cada plato (80u)</t>
  </si>
  <si>
    <t>Inyector 0.55 plato chico GLP (SET 10U)</t>
  </si>
  <si>
    <t>inyector 0.57 horno GLP (SET 10 U)</t>
  </si>
  <si>
    <t>inyector 0.65 plato mediano glp(SET10U)</t>
  </si>
  <si>
    <t>inyector 0.80 plato grande GLP (SET10U)</t>
  </si>
  <si>
    <t>inyector 0.80 p.chico-horno gn SET10U</t>
  </si>
  <si>
    <t>inyector 1.00 plato mediano GN (SET10U)</t>
  </si>
  <si>
    <t>Inyector 1.20 plato grande GN (SET 10 U)</t>
  </si>
  <si>
    <t>Inyector Calefont 0.70 grueso GLP(SET12)</t>
  </si>
  <si>
    <t>Inyector Calefont 0.65 Fino GLP (SET 12)</t>
  </si>
  <si>
    <t>Inyector Calefont 1.20 Grueso GN (SET12)</t>
  </si>
  <si>
    <t>Inyector Calefont 1.05 Fino GN (SET 12)</t>
  </si>
  <si>
    <t>108.A</t>
  </si>
  <si>
    <t>Super Kit GN
48 GRUESO /48 FINO</t>
  </si>
  <si>
    <t>Despiche de Válvula Corto</t>
  </si>
  <si>
    <t>Despiche mediano</t>
  </si>
  <si>
    <t>Despiche Largo</t>
  </si>
  <si>
    <t>Teflón 1/2</t>
  </si>
  <si>
    <t>teflon de gas 1/2</t>
  </si>
  <si>
    <t>Par Duracell D2 Calefont</t>
  </si>
  <si>
    <t>Multivalvula chica
50mm 5-6 lts</t>
  </si>
  <si>
    <t>115.B</t>
  </si>
  <si>
    <t>Multivalvula chica 5-6 lts vástago corto</t>
  </si>
  <si>
    <t>115c</t>
  </si>
  <si>
    <t>Multivalvula chica vitality 5-7 vastago corto</t>
  </si>
  <si>
    <t>Multivalvula  54mm
mediana 7-8 lts</t>
  </si>
  <si>
    <t>116B</t>
  </si>
  <si>
    <t>Multivalvula Mademsa Vitality 8-11 lts</t>
  </si>
  <si>
    <t>multivalvula grande 2 orejas</t>
  </si>
  <si>
    <t>Sonda Ntc Fria Templatech</t>
  </si>
  <si>
    <t>Pantalla de temperatura LCD</t>
  </si>
  <si>
    <t>Sonda Ntc Caliente Templatech</t>
  </si>
  <si>
    <t>Perilla Splendid C/Flowswitch</t>
  </si>
  <si>
    <t>Perilla Mademsa Vitality Negra</t>
  </si>
  <si>
    <t>Perilla Mademsa Vitality Blanca</t>
  </si>
  <si>
    <t>Perilla Splendid Master 5-8 lts</t>
  </si>
  <si>
    <t>Perilla Larga</t>
  </si>
  <si>
    <t>Perilla Neckar</t>
  </si>
  <si>
    <t>Perilla Junkers W10- W13</t>
  </si>
  <si>
    <t>Perilla Splendid Templatech</t>
  </si>
  <si>
    <t>Perilla Junkers Wr Agua</t>
  </si>
  <si>
    <t>Perilla Junkers Wr Gas</t>
  </si>
  <si>
    <t>Perilla Mademsa Term</t>
  </si>
  <si>
    <t>Perilla Splendid Antiguo S16000</t>
  </si>
  <si>
    <t>Perilla Junkers Termoelectrico</t>
  </si>
  <si>
    <t>Perilla Junkers Ancha</t>
  </si>
  <si>
    <t>Porta Microswitch Templatech Torre</t>
  </si>
  <si>
    <t>Interruptor Neckar Cuadrado</t>
  </si>
  <si>
    <t>Interruptor completo Neckar-Junkers</t>
  </si>
  <si>
    <t>Interruptor Completo Mademsa Vitality</t>
  </si>
  <si>
    <t>Interruptor tapa Splendid Con Flowswitch</t>
  </si>
  <si>
    <t>Interruptor
Redondo Splendid 5-8</t>
  </si>
  <si>
    <t>Cuerpo Guia Eje Largo Antimonio</t>
  </si>
  <si>
    <t>Modulo Naranjo Splendid</t>
  </si>
  <si>
    <t>Mazo de Cables Antiguo</t>
  </si>
  <si>
    <t>Modulo Trotter Azul</t>
  </si>
  <si>
    <t>Sensor Jk 104°</t>
  </si>
  <si>
    <t>Baston Microswitch Templatech</t>
  </si>
  <si>
    <t>Bujia Doble Junkers Wr</t>
  </si>
  <si>
    <t>Cola Junkers Tuerca volante 1/2 he x 3/4 hi</t>
  </si>
  <si>
    <t>Servo Piloto Alternativa</t>
  </si>
  <si>
    <t>Modulo Junkers Wr 250 Alternativo</t>
  </si>
  <si>
    <t>Modulo Wr11-16 Alternativo</t>
  </si>
  <si>
    <t>Perno Caudal de Agua JK</t>
  </si>
  <si>
    <t>Valvula Wr11 Poliamida</t>
  </si>
  <si>
    <t>Valvula WR14 Poliamida</t>
  </si>
  <si>
    <t>Valvula Wr16 Poliamida</t>
  </si>
  <si>
    <t>Valvula W14 Con chispero</t>
  </si>
  <si>
    <t>Servovalvula Roja Piloto</t>
  </si>
  <si>
    <t>Servovalvula Parilla</t>
  </si>
  <si>
    <t>Microswitch Blanco Wr</t>
  </si>
  <si>
    <t>Hidrogenerador Wr 
Valvula Blanca</t>
  </si>
  <si>
    <t>Hidrogenerador
Cae Hidropower Plus</t>
  </si>
  <si>
    <t>Modulo Wr 11-16 2b
Boton Transparente</t>
  </si>
  <si>
    <t>Mazo de cables Wr 058 Actual</t>
  </si>
  <si>
    <t>Mazo de Cables Wr 033 antiguo</t>
  </si>
  <si>
    <t>Limitador Temperatura 110°</t>
  </si>
  <si>
    <t>Caja de Pilas Wr</t>
  </si>
  <si>
    <t>Modulo Neckar Junkers w7</t>
  </si>
  <si>
    <t>Bloque de Agua Hidropower Plus</t>
  </si>
  <si>
    <t>Turbina Hidropower Plus</t>
  </si>
  <si>
    <t>Conjunto Electrodos Hidropower Plus</t>
  </si>
  <si>
    <t>Modulo Junkers Wr Antiguo</t>
  </si>
  <si>
    <t>Inyector Piloto GN KP</t>
  </si>
  <si>
    <t>Inyector Servovalvula Piloto Gn</t>
  </si>
  <si>
    <t>Tapa de Valvula Junkers Wr</t>
  </si>
  <si>
    <t>Kit Junkers -Neckar
W5  -WN5 b31</t>
  </si>
  <si>
    <t>Kit Junkers -Neckar
W7-WN7 b31</t>
  </si>
  <si>
    <t>Kit Junkers -Neckar
W10-13 kb31</t>
  </si>
  <si>
    <t>Kit Junkers Wr11-16 2-b31 c/Microswitch</t>
  </si>
  <si>
    <t>Kit Junkers Wr11-16 2-b31 simple</t>
  </si>
  <si>
    <t>Kit Junkers W11-14 2p31 c/ termocupla</t>
  </si>
  <si>
    <t>Kit Junkers Wr 250-325 Valvula gris</t>
  </si>
  <si>
    <t>Kit Junkers W250 - 325 Con termocupla</t>
  </si>
  <si>
    <t xml:space="preserve">Kit Junkers Hydrowind Easy kme 7-12 </t>
  </si>
  <si>
    <t>Kit Splendid Templatech c/membrana 10-16 lts</t>
  </si>
  <si>
    <t>Kit Splendid Templatech FullControl Digital</t>
  </si>
  <si>
    <t>Kit Splendid Master TC MV SB 5-6</t>
  </si>
  <si>
    <t>Kit Splendid Master TC MV SB 7-8</t>
  </si>
  <si>
    <t>Kit Splendid S5-16000 C/termocupla</t>
  </si>
  <si>
    <t>Kit Splendid Automatic 13 (2 orejas)</t>
  </si>
  <si>
    <t>Kit Splendid Master Beyond TONKA</t>
  </si>
  <si>
    <t>Kit Splendid Master Beyond 10-13 lts 2EV FLOWSWITCH</t>
  </si>
  <si>
    <t>Kit Mademsa Term 5-16 C/termocupla</t>
  </si>
  <si>
    <t xml:space="preserve">Kit Mademsa Vitality 1360 -13 lts </t>
  </si>
  <si>
    <t>Kit Mademsa Vitality 705-711 Essential 5-11</t>
  </si>
  <si>
    <t>Kit Mademsa Vitality 713 Essential 13</t>
  </si>
  <si>
    <t>Kit Mademsa Vitality 714 - 716 14-16 LTS</t>
  </si>
  <si>
    <t>Kit Albin Trotter Atvf Ion 13</t>
  </si>
  <si>
    <t>Kit Albin Trotter 
Ion 5-10- Atmd 13</t>
  </si>
  <si>
    <t>Kit Ursus Trotter
CB5-CB7</t>
  </si>
  <si>
    <t>KIt Ursus Trotter
COMFORTEK C10-C14-C16</t>
  </si>
  <si>
    <t>SUPER KIT 
Splendid Master 5-8 lts</t>
  </si>
  <si>
    <t>SUPER KIT 
JUNKERS   W10-13 KB31</t>
  </si>
  <si>
    <t>SUPER KIT Junkers
Neckar W5-W7 5-7 Lts</t>
  </si>
  <si>
    <t>SUPER KIT Mademsa
Vitality 5-7 lts (2 sondas) Essential</t>
  </si>
  <si>
    <t>SUPER KIT Mademsa
Vitality 8-11 lts (3 sondas)</t>
  </si>
  <si>
    <t>SUPER KIT Mademsa
Vitality 713-716 lts (2 solenoides)</t>
  </si>
  <si>
    <t>SUPER KIT Ursus Trotter
C10-C11 COMFORTEK</t>
  </si>
  <si>
    <t>SUPER KIT Ursus Trotter
C14-C16 COMFORTEK</t>
  </si>
  <si>
    <t>SUPER KIT Splendid Master Beyond 10-13 lts 2EV Flowswitch</t>
  </si>
  <si>
    <t>SUPER KIT Albin Trotter Ion 5-10 
ATMD 13</t>
  </si>
  <si>
    <t>SUPER KIT Albin Trotter Ion 13</t>
  </si>
  <si>
    <t>Soplete Turbo
C/Manguera- Chispero</t>
  </si>
  <si>
    <t>Soplete Turbo
Doble con Chispero</t>
  </si>
  <si>
    <t>Soplete c/manguera
Alta Presion GLP</t>
  </si>
  <si>
    <t>Soplete butano para Estaño</t>
  </si>
  <si>
    <t>Gas Butano</t>
  </si>
  <si>
    <t>Gas Mapp</t>
  </si>
  <si>
    <t>Fundente Soldadura a la plata 226 Gr</t>
  </si>
  <si>
    <t>Soldadura a la plata 15% 46 cms</t>
  </si>
  <si>
    <t>Soldadura 
Estaño 1 mt</t>
  </si>
  <si>
    <t>Pasta de Soldar</t>
  </si>
  <si>
    <t>Estaño 1 mt 
más pasta chica</t>
  </si>
  <si>
    <t>Desincrustante
Limpieza Sarro</t>
  </si>
  <si>
    <t>Fumigador 5 lts</t>
  </si>
  <si>
    <t>Fumigador 8 Lts</t>
  </si>
  <si>
    <t>Bomba
Adaptada 5 Lts</t>
  </si>
  <si>
    <t>Bomba 
Adaptada 8lts</t>
  </si>
  <si>
    <t>Filtro RED
 Entrada Agua 3/4</t>
  </si>
  <si>
    <t>Filtro 
Polifosfato Calefont</t>
  </si>
  <si>
    <t>Recarga 
Cristales Polifosfato</t>
  </si>
  <si>
    <t>Filtro Y 1/2 
Salida Calefont</t>
  </si>
  <si>
    <t>Aireador Lavaplatos 1/2</t>
  </si>
  <si>
    <t>Aireador Bronce
Lavaplatos 1/2</t>
  </si>
  <si>
    <t>Aireador con 
Filtro 20mm</t>
  </si>
  <si>
    <t>Flexible Corto Calefont 20 cms 1/2 hi hi</t>
  </si>
  <si>
    <t>Flexible Calefont 30 cms 1/2 hi hi</t>
  </si>
  <si>
    <t>25.A</t>
  </si>
  <si>
    <t>Flexible agua 40 cms1/2 hi he</t>
  </si>
  <si>
    <t>Flexible agua 1/2 50 cms hi hi</t>
  </si>
  <si>
    <t>Flexible agua 1/2 60 cms hi hi</t>
  </si>
  <si>
    <t>Flexible agua 1/2 100 cms hi hi</t>
  </si>
  <si>
    <t>Flexible Calefont 40 cms            1/2 x 3/4 hihi</t>
  </si>
  <si>
    <t>Flexible Wc 1/2 x 7/8</t>
  </si>
  <si>
    <t>Flexible de Gas 
1/2 x 7/8 hi hi 1mt</t>
  </si>
  <si>
    <t>Flexible Gas 1/2 x 1/2 1 mt</t>
  </si>
  <si>
    <t>Flexible Gas 1/2 x 3/8 1mt</t>
  </si>
  <si>
    <t>Flexible Gas 40 cms 1/2</t>
  </si>
  <si>
    <t>Flexible de Gas 60 cms 1/2 x 3/8</t>
  </si>
  <si>
    <t>Escobilla para taladro</t>
  </si>
  <si>
    <t>Kit Escobillas Taladro</t>
  </si>
  <si>
    <t>Pico de Loro 12"</t>
  </si>
  <si>
    <t>Tijera Corta  Latas 10"</t>
  </si>
  <si>
    <t>Desatornillador 
Eléctrico paleta</t>
  </si>
  <si>
    <t>Flexible Gas 45 kg</t>
  </si>
  <si>
    <t>Flexible Ducha 1,5 mts</t>
  </si>
  <si>
    <t>Flexible Ducha 2 mts</t>
  </si>
  <si>
    <t>Llave de Gas 1/2  hi he</t>
  </si>
  <si>
    <t>Llave Gas  1/2 x 7/8 hi he</t>
  </si>
  <si>
    <t>Llave Gas Bola 1/2 x 1/2 hi hi</t>
  </si>
  <si>
    <t>Llave paso So 1/2 Manilla azul</t>
  </si>
  <si>
    <t>Llave Bola 1/2 hi hi</t>
  </si>
  <si>
    <t>Llave Jardin He he 1/2</t>
  </si>
  <si>
    <t>Llave Lavadora 1/2 x 3/4 verde</t>
  </si>
  <si>
    <t>Llave Lavadora 1/2 x 3/4 roja</t>
  </si>
  <si>
    <t>Llave Lavadora Cromada 1/2 x 3/4</t>
  </si>
  <si>
    <t>Juego 2 Llave Doble Lavadora
3/4 x fregadero</t>
  </si>
  <si>
    <t>Juego 2 Llave Doble Lavadora
1/2 x 3/4</t>
  </si>
  <si>
    <t>Llave Lavadora 3/4 x 3/4 he he</t>
  </si>
  <si>
    <t>Llave Angular Wc</t>
  </si>
  <si>
    <t>Regulador Gas 3/8 Sercogas</t>
  </si>
  <si>
    <t>Regulador Gas 3/8 Cemco</t>
  </si>
  <si>
    <t>Regulador GN 1/2 (maxitroll)</t>
  </si>
  <si>
    <t>Tapon Tee  45KG</t>
  </si>
  <si>
    <t>Cola XL Calefont</t>
  </si>
  <si>
    <t>Cola Corta Calefont</t>
  </si>
  <si>
    <t>Cancamo L63 Sujeta Calefont</t>
  </si>
  <si>
    <t>Challa Simple</t>
  </si>
  <si>
    <t>Challa Grande</t>
  </si>
  <si>
    <t>Set Ducha Simple</t>
  </si>
  <si>
    <t>Set Ducha Grande</t>
  </si>
  <si>
    <t>Extractor Tornillos 5 pcs (1/2)</t>
  </si>
  <si>
    <t>Extractor Tornillos 6 pcs (3/4)</t>
  </si>
  <si>
    <t>Codo 1/2 so</t>
  </si>
  <si>
    <t>Codo 1/2 so x 1/2 he</t>
  </si>
  <si>
    <t>Codo 1/2 so x 3/4 so</t>
  </si>
  <si>
    <t>Codo 3/4 so x 3/4 so</t>
  </si>
  <si>
    <t>Codo 3/4 so x 3/4 he</t>
  </si>
  <si>
    <t>Codo 3/4 So x 1/2 He</t>
  </si>
  <si>
    <t>Copla 1/2 so</t>
  </si>
  <si>
    <t>Copla 1/2 x 3/4 so</t>
  </si>
  <si>
    <t>Copla 3/4 x 3/4 so</t>
  </si>
  <si>
    <t>Tee 3/4 X 1/2 SO</t>
  </si>
  <si>
    <t>Tee 3/4 x 3/4 so</t>
  </si>
  <si>
    <t>Tee 1/2 so so hi</t>
  </si>
  <si>
    <t>Terminal 1/2 So he</t>
  </si>
  <si>
    <t>Terminal 1/2 so hi</t>
  </si>
  <si>
    <t>Terminal 1/2 so x 3/4 hi</t>
  </si>
  <si>
    <t>Terminal 3/4 so x 3/4 hi</t>
  </si>
  <si>
    <t>Niple 1/2 he</t>
  </si>
  <si>
    <t>Bushing 1/2 Hi he</t>
  </si>
  <si>
    <t>Bushing 3/4 hi x 1/2 he</t>
  </si>
  <si>
    <t>Teflón Agua 1/2</t>
  </si>
  <si>
    <t>Teflón Agua 3/4</t>
  </si>
  <si>
    <t>Teflón Gas 1/2</t>
  </si>
  <si>
    <t xml:space="preserve">Teflón Gas 3/4 </t>
  </si>
  <si>
    <t>Teflón Alta Densidad 3/4</t>
  </si>
  <si>
    <t>Lija al agua 600</t>
  </si>
  <si>
    <t>Lubricante Rex40</t>
  </si>
  <si>
    <t>Limpiacontacto Rex40</t>
  </si>
  <si>
    <t>Grasa Grafitada  Molikote</t>
  </si>
  <si>
    <t>Grasa Rodamiento</t>
  </si>
  <si>
    <t>Pintura Spray Cromo</t>
  </si>
  <si>
    <t>Pintura Alta Temperatura Gris</t>
  </si>
  <si>
    <t>Acero Líquido</t>
  </si>
  <si>
    <t>Par Duracell Calefont D2</t>
  </si>
  <si>
    <t>Silicona Alta Temperatura</t>
  </si>
  <si>
    <t>Silicona Transparente</t>
  </si>
  <si>
    <t>Silicona Blanca</t>
  </si>
  <si>
    <t>Amarra Cables 16 cms (50)</t>
  </si>
  <si>
    <t>Amarra Cables 20 cms (50)</t>
  </si>
  <si>
    <t>Amarra Cables 30 cms (50)</t>
  </si>
  <si>
    <t>Amarra Cables 40 cms (50)</t>
  </si>
  <si>
    <t>Caja Oring Mediano 220pcs</t>
  </si>
  <si>
    <t>Caja Oring Grande Naranja</t>
  </si>
  <si>
    <t>Alicante de Punta 6"</t>
  </si>
  <si>
    <t>Francesa 12"</t>
  </si>
  <si>
    <t>Busca Tornillo Con lupa e Imán</t>
  </si>
  <si>
    <t>Cincel 10" Saca estabilizador</t>
  </si>
  <si>
    <t>Set Desatornillador de Golpe 12 pcs</t>
  </si>
  <si>
    <t>Llave Francesa 8" chica</t>
  </si>
  <si>
    <t>Goma de llave 1/2 100 pcs</t>
  </si>
  <si>
    <t>Guante con tacto</t>
  </si>
  <si>
    <t>Huincha 5,5 mts</t>
  </si>
  <si>
    <t>Tornillo Largo Soporta calefont</t>
  </si>
  <si>
    <t>Lentes de Seguridad</t>
  </si>
  <si>
    <t>Manguera Riego 1/2 10 mts</t>
  </si>
  <si>
    <t>Marco Sierra</t>
  </si>
  <si>
    <t>Mini Alicate 4 1/2"</t>
  </si>
  <si>
    <t>Quemador Splendid</t>
  </si>
  <si>
    <t>Termocupla Universal 100 cms</t>
  </si>
  <si>
    <t>Tester para Calefont</t>
  </si>
  <si>
    <t>Expandidor de tubo</t>
  </si>
  <si>
    <t>Monomando Lavamanos eco</t>
  </si>
  <si>
    <t>Monomando Lavamanos 801</t>
  </si>
  <si>
    <t>Martillo 24 oz</t>
  </si>
  <si>
    <t>Tijera Corta Pvc</t>
  </si>
  <si>
    <t>Corta Cartón</t>
  </si>
  <si>
    <t>Pelacables 9"</t>
  </si>
  <si>
    <t>Alicate mediano 10"</t>
  </si>
  <si>
    <t>Llave Stilson</t>
  </si>
  <si>
    <t>Tornillo de banco 4" movil</t>
  </si>
  <si>
    <t>Pistola silicona tubo grande</t>
  </si>
  <si>
    <t>Corta Tubo</t>
  </si>
  <si>
    <t>Escobilla metálica mango madera</t>
  </si>
  <si>
    <t>Escobilla cedas bronce</t>
  </si>
  <si>
    <t>Cinta aislante</t>
  </si>
  <si>
    <t>Cinta Aislante Grande</t>
  </si>
  <si>
    <t>Limpia inyector cocina</t>
  </si>
  <si>
    <t>Chispero para cocina</t>
  </si>
  <si>
    <t>Rodillera de trabajo</t>
  </si>
  <si>
    <t>Sopapo</t>
  </si>
  <si>
    <t>Parche Cámara bicicleta</t>
  </si>
  <si>
    <t>Escobilla metalica para taladro</t>
  </si>
  <si>
    <t>Tijera grande</t>
  </si>
  <si>
    <t>Tapa gorro hi 1/2</t>
  </si>
  <si>
    <t>tapa gorro so 1/2</t>
  </si>
  <si>
    <t>tapa tornillo he 1/2</t>
  </si>
  <si>
    <t>Cámara de bicicleta</t>
  </si>
  <si>
    <t>Cuello cisne normal</t>
  </si>
  <si>
    <t>Cuello Largo Móvil</t>
  </si>
  <si>
    <t>Abrazaderas</t>
  </si>
  <si>
    <t xml:space="preserve">Bombín </t>
  </si>
  <si>
    <t>Codo cachimba 1/2</t>
  </si>
  <si>
    <t>Cachimba Recta 1/2</t>
  </si>
  <si>
    <t>Llave paso 3/4 hi hi agua</t>
  </si>
  <si>
    <t>Pie de Metro</t>
  </si>
  <si>
    <t>Tenaza para soldar</t>
  </si>
  <si>
    <t>remachadora</t>
  </si>
  <si>
    <t>Tubo de Sifón Flexible</t>
  </si>
  <si>
    <t>Alambre Galvanizado 20 x40m</t>
  </si>
  <si>
    <t>Brocha 3"</t>
  </si>
  <si>
    <t>Conector rápido Manguera 1/2</t>
  </si>
  <si>
    <t>Unión manguera 1/2</t>
  </si>
  <si>
    <t>Conector para
embutir en conector rápido</t>
  </si>
  <si>
    <t>Alicate De Corte 6"</t>
  </si>
  <si>
    <t>Sello Antifugas</t>
  </si>
  <si>
    <t>Acido Muriatico 1 Lt</t>
  </si>
  <si>
    <t>PACK BÁSICO</t>
  </si>
  <si>
    <t>PACK ECONÓMICO</t>
  </si>
  <si>
    <t>PACK TÉCNICO INICIAL</t>
  </si>
  <si>
    <t>PACK TÉCNICO COMPLETO</t>
  </si>
  <si>
    <t>Categoria</t>
  </si>
  <si>
    <t>Columna1</t>
  </si>
  <si>
    <t>TABLA DE REPUESTOS Y PRECIOS</t>
  </si>
  <si>
    <t xml:space="preserve"> 1-3 U </t>
  </si>
  <si>
    <t xml:space="preserve"> DE 4 UNIDADES </t>
  </si>
  <si>
    <t xml:space="preserve"> 10-19 U </t>
  </si>
  <si>
    <t xml:space="preserve"> Desde 20 U </t>
  </si>
  <si>
    <t>KIT TRANSFORMACION COCINA A GLP (2 c/plato) (8)</t>
  </si>
  <si>
    <t>KIT TRANSFORMACION COCINA A GN  (2 c/plato) (8)</t>
  </si>
  <si>
    <t>SUPER KIT TRANSFORMACION COCINA GLP  (20) de cada plato (80u)</t>
  </si>
  <si>
    <t>Super Kit GLP /GN
48 GRUESO /48 FINO</t>
  </si>
  <si>
    <t>Flexible agua 40 cms1/2 hi hi    /hi -he</t>
  </si>
  <si>
    <t>&gt;0</t>
  </si>
  <si>
    <t>RESUMEN-
PEDIDO</t>
  </si>
  <si>
    <t>Pedido Listo</t>
  </si>
  <si>
    <t>PRECIO SEGÚN CANTIDAD</t>
  </si>
  <si>
    <t>TOTAL NETO</t>
  </si>
  <si>
    <t>Solo Kits</t>
  </si>
  <si>
    <t>Accesorios</t>
  </si>
  <si>
    <t>Con factura</t>
  </si>
  <si>
    <t>FECHA</t>
  </si>
  <si>
    <t>Total Factura</t>
  </si>
  <si>
    <t>Repuestos</t>
  </si>
  <si>
    <t>Total Neto</t>
  </si>
  <si>
    <t>Vendedor</t>
  </si>
  <si>
    <t xml:space="preserve">CANTIDAD A COTIZAR </t>
  </si>
  <si>
    <t>CATALOGO 2025</t>
  </si>
  <si>
    <t>n</t>
  </si>
  <si>
    <t>1-14</t>
  </si>
  <si>
    <t>15-36</t>
  </si>
  <si>
    <t>MEMBRANAS Y PLATILLOS</t>
  </si>
  <si>
    <t xml:space="preserve"> PRENSAS Y ESTABILIZADORES</t>
  </si>
  <si>
    <t>MICROSWITCH-CAJA PILAS- SOLENOIDES</t>
  </si>
  <si>
    <t>55-59</t>
  </si>
  <si>
    <t>TERMOCUPLAS Y PILOTO</t>
  </si>
  <si>
    <t>37-54-
(180)</t>
  </si>
  <si>
    <t>60-179</t>
  </si>
  <si>
    <t>MODULOS</t>
  </si>
  <si>
    <t>73-80</t>
  </si>
  <si>
    <t>PRESOSTATO-SENSORERS-NTC-BUJIAS</t>
  </si>
  <si>
    <t>81-88</t>
  </si>
  <si>
    <t>FLOW-TONKA-MANGUERAS-ORING-FLOWSENSOR</t>
  </si>
  <si>
    <t>89-108</t>
  </si>
  <si>
    <t>EMPAQUETADURAS-INYECTORES</t>
  </si>
  <si>
    <t>109-119</t>
  </si>
  <si>
    <t>DESPICHE-MULTIVALV-NTC FRIA Y CALIENTE</t>
  </si>
  <si>
    <t>120-139</t>
  </si>
  <si>
    <t>PERILLAS-INTERRUPTORES DE TAPA</t>
  </si>
  <si>
    <t>140-145</t>
  </si>
  <si>
    <t>ACCESORIOS CALEFONT - LENTO</t>
  </si>
  <si>
    <t>146-174</t>
  </si>
  <si>
    <t>REPUESTOS JUNKERS PORTUGUES</t>
  </si>
  <si>
    <t>1-9</t>
  </si>
  <si>
    <t>KIT JUNKERS</t>
  </si>
  <si>
    <t>10-17</t>
  </si>
  <si>
    <t>KIT SPLENDID</t>
  </si>
  <si>
    <t>18-22</t>
  </si>
  <si>
    <t>KIT MADEMSA</t>
  </si>
  <si>
    <t>23-26</t>
  </si>
  <si>
    <t>KIT ALBIN Y URSUS TROTTER</t>
  </si>
  <si>
    <t>27-37</t>
  </si>
  <si>
    <t>SUPER KIT MADEMSA-SPLENDID-TROTTER-JUNKERS</t>
  </si>
  <si>
    <t>38-39</t>
  </si>
  <si>
    <t>MIX DE KIT DE MANTENCION</t>
  </si>
  <si>
    <t>1-10
(175)</t>
  </si>
  <si>
    <t>SOPLETES-SOLDADURA</t>
  </si>
  <si>
    <t>11-35</t>
  </si>
  <si>
    <t>DESINCRUSTANTE-FLEXIBLES-FILTROS</t>
  </si>
  <si>
    <t>36-59</t>
  </si>
  <si>
    <t>LLAVE GAS-FLEXIBLES GAS- LLAVE LAVADORA- ESCOBILLA TALADRO- REGULADORES</t>
  </si>
  <si>
    <t>TAPON-COLA-DUCHA-CODO-COPLA-TERMINAL-NIPLE-TEFLON-LIJA-LUBRICANTE-PINTURA-GRASA-SILICONA-AMARRACABLE</t>
  </si>
  <si>
    <t>60-109</t>
  </si>
  <si>
    <t>110-151</t>
  </si>
  <si>
    <t>ACCESORIOS HERRAMIENTAS- QUEMADOR SPLENDID-MONOMANDO-TESTER-TERMOCUPLA 100 CMS-</t>
  </si>
  <si>
    <t>152-174</t>
  </si>
  <si>
    <t>TAPAGORRO-CUELLO CISNE-CAMARA BICI-BOMBIN-CACHIMBA-PIE DE METRO-BROCHA-ALICATE-SELLO ANTIFUGAS</t>
  </si>
  <si>
    <t>176-179</t>
  </si>
  <si>
    <t>KIT SUGERIDOS PACKS</t>
  </si>
  <si>
    <t>SEGMENTACIÓN DE CÓDIGO DE REPUESTO EN CATALOGO</t>
  </si>
  <si>
    <t>Caja de pilas Junkers Portugues</t>
  </si>
  <si>
    <t>Sonda Ionizacion doble Junkers WR</t>
  </si>
  <si>
    <t>Mix 5 Kit de mantención +usados</t>
  </si>
  <si>
    <t>Mix 10 Kit de mantencion +usados</t>
  </si>
  <si>
    <t>Kit Splendid Mvg 7-10-13 lts TF</t>
  </si>
  <si>
    <t>Kit Orbis HTC 312</t>
  </si>
  <si>
    <t>Regulador Gas 45 kg con flexibles</t>
  </si>
  <si>
    <t>Regulador GN 1/2 Certificado Sec</t>
  </si>
  <si>
    <t>Chispero antiguo mademsa</t>
  </si>
  <si>
    <t>Chispero antiguo splendid</t>
  </si>
  <si>
    <t>Prensa m10</t>
  </si>
  <si>
    <t>Prensa m12</t>
  </si>
  <si>
    <t>Prensa m20</t>
  </si>
  <si>
    <t>Prensa hexagonal</t>
  </si>
  <si>
    <t>Prensa estriada</t>
  </si>
  <si>
    <t>Perno corto junkers</t>
  </si>
  <si>
    <t>estabilizador de caudal junkers</t>
  </si>
  <si>
    <t>Perno largo junkers</t>
  </si>
  <si>
    <t>Chispero Junkers</t>
  </si>
  <si>
    <t>Estabilizador bronce chino</t>
  </si>
  <si>
    <t>Estabilizador plastico</t>
  </si>
  <si>
    <t>Central largo</t>
  </si>
  <si>
    <t>Central corto</t>
  </si>
  <si>
    <t>Membrana 2 orejas</t>
  </si>
  <si>
    <t>Membrana roja vitality</t>
  </si>
  <si>
    <t>Caja de Pilas Splendid</t>
  </si>
  <si>
    <t>Caja de pilas Neckar</t>
  </si>
  <si>
    <t>Termoupla larga junkers</t>
  </si>
  <si>
    <t>Termocupla Junkers</t>
  </si>
  <si>
    <t>Termocupla Splendid</t>
  </si>
  <si>
    <t>Modulo flowswitch 566</t>
  </si>
  <si>
    <t>Sonda ntc</t>
  </si>
  <si>
    <t>Flow switch con despiche</t>
  </si>
  <si>
    <t>Valvula tonka</t>
  </si>
  <si>
    <t>Nro</t>
  </si>
  <si>
    <t>LETRA
 R .K A</t>
  </si>
  <si>
    <t>Cotización Válida durante 7 Días de la fecha indicada</t>
  </si>
  <si>
    <t>CLIENTE</t>
  </si>
  <si>
    <t xml:space="preserve"> 76.814.182-7</t>
  </si>
  <si>
    <t>EyM Gasfiteria Spa</t>
  </si>
  <si>
    <t>DISTRIBUIDOR ESPECIALISTA DE REPUESTOS DE CALEFONT</t>
  </si>
  <si>
    <t>elrincondelcalefont@gmail.com</t>
  </si>
  <si>
    <t>Ventas.rincondelcalefont@gmail.com</t>
  </si>
  <si>
    <t>Banco Santander</t>
  </si>
  <si>
    <t xml:space="preserve"> Cta Corriente: 81752877</t>
  </si>
  <si>
    <t>Envio por Starken o retiro en bodega (Talagante) Durante o al día siguiente del pago</t>
  </si>
  <si>
    <t>Cotización de Repuestos y
Accesorios de Gasfiteria</t>
  </si>
  <si>
    <t>Elrincondelcalefont.cl</t>
  </si>
  <si>
    <t>El Rincón del Calefont - 2025</t>
  </si>
  <si>
    <t>www.Repuestosdecalefont.com</t>
  </si>
  <si>
    <t xml:space="preserve">COTIZACIÓN </t>
  </si>
  <si>
    <t>Flexible agua 30 cms1/2 hi he</t>
  </si>
  <si>
    <t xml:space="preserve">Flexible agua 40 cms1/2 hi hi  </t>
  </si>
  <si>
    <t>Flexible agua 30 cms 1/2 hi hi</t>
  </si>
  <si>
    <t>Monomando ducha tina económico</t>
  </si>
  <si>
    <t>Set Escobillas Taladro</t>
  </si>
  <si>
    <t>Tapa de Valvula Junkers Wr ovalada</t>
  </si>
  <si>
    <t>Tapa de Valvula Junkers Wr redonda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</si>
</sst>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&quot;$&quot;#,##0"/>
  </numFmts>
  <fonts count="75">
    <font>
      <sz val="11"/>
      <color theme="1"/>
      <name val="Aptos Narrow"/>
      <charset val="134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.5"/>
      <name val="Trebuchet MS"/>
      <family val="2"/>
    </font>
    <font>
      <sz val="15.5"/>
      <name val="Trebuchet MS"/>
      <family val="2"/>
    </font>
    <font>
      <b/>
      <sz val="16"/>
      <name val="Trebuchet MS"/>
      <family val="2"/>
    </font>
    <font>
      <sz val="8"/>
      <name val="Trebuchet MS"/>
      <family val="2"/>
    </font>
    <font>
      <b/>
      <sz val="15.5"/>
      <color rgb="FF000000"/>
      <name val="Trebuchet MS"/>
      <family val="2"/>
    </font>
    <font>
      <b/>
      <sz val="15.5"/>
      <name val="Trebuchet MS"/>
      <family val="2"/>
    </font>
    <font>
      <sz val="15.5"/>
      <color rgb="FF000000"/>
      <name val="Trebuchet MS"/>
      <family val="2"/>
    </font>
    <font>
      <b/>
      <sz val="15.5"/>
      <color theme="1"/>
      <name val="Trebuchet MS"/>
      <family val="2"/>
    </font>
    <font>
      <sz val="15.5"/>
      <color theme="1"/>
      <name val="Trebuchet MS"/>
      <family val="2"/>
    </font>
    <font>
      <b/>
      <sz val="14"/>
      <name val="Trebuchet MS"/>
      <family val="2"/>
    </font>
    <font>
      <b/>
      <sz val="16"/>
      <color rgb="FF000000"/>
      <name val="Trebuchet MS"/>
      <family val="2"/>
    </font>
    <font>
      <b/>
      <sz val="15"/>
      <color rgb="FF000000"/>
      <name val="Trebuchet MS"/>
      <family val="2"/>
    </font>
    <font>
      <b/>
      <sz val="18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4"/>
      <color theme="1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5"/>
      <color rgb="FF000000"/>
      <name val="Trebuchet MS"/>
      <family val="2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 Narrow"/>
      <family val="2"/>
      <charset val="134"/>
    </font>
    <font>
      <b/>
      <sz val="15.5"/>
      <name val="Trebuchet MS"/>
      <family val="2"/>
      <charset val="134"/>
    </font>
    <font>
      <b/>
      <sz val="24"/>
      <color rgb="FF000000"/>
      <name val="Trebuchet MS"/>
      <family val="2"/>
    </font>
    <font>
      <sz val="24"/>
      <color theme="1"/>
      <name val="Aptos Narrow"/>
      <family val="2"/>
      <scheme val="minor"/>
    </font>
    <font>
      <sz val="15.5"/>
      <color theme="0"/>
      <name val="Trebuchet MS"/>
      <family val="2"/>
    </font>
    <font>
      <sz val="8"/>
      <color theme="0"/>
      <name val="Trebuchet MS"/>
      <family val="2"/>
    </font>
    <font>
      <b/>
      <sz val="15"/>
      <color rgb="FF000000"/>
      <name val="Trebuchet MS"/>
      <family val="2"/>
      <charset val="134"/>
    </font>
    <font>
      <b/>
      <sz val="15"/>
      <name val="Trebuchet MS"/>
      <family val="2"/>
      <charset val="134"/>
    </font>
    <font>
      <b/>
      <sz val="20"/>
      <color theme="0"/>
      <name val="Aptos Narrow"/>
      <family val="2"/>
      <scheme val="minor"/>
    </font>
    <font>
      <sz val="20"/>
      <color theme="0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24"/>
      <name val="Trebuchet MS"/>
      <family val="2"/>
    </font>
    <font>
      <b/>
      <sz val="26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b/>
      <sz val="36"/>
      <color rgb="FF000000"/>
      <name val="Trebuchet MS"/>
      <family val="2"/>
    </font>
    <font>
      <b/>
      <sz val="36"/>
      <name val="Trebuchet MS"/>
      <family val="2"/>
    </font>
    <font>
      <b/>
      <sz val="36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sz val="24"/>
      <name val="Trebuchet MS"/>
      <family val="2"/>
    </font>
    <font>
      <u/>
      <sz val="22"/>
      <color theme="10"/>
      <name val="Aptos Narrow"/>
      <family val="2"/>
      <scheme val="minor"/>
    </font>
    <font>
      <sz val="36"/>
      <name val="Trebuchet MS"/>
      <family val="2"/>
    </font>
    <font>
      <i/>
      <sz val="36"/>
      <color theme="1"/>
      <name val="Aptos Narrow"/>
      <family val="2"/>
      <scheme val="minor"/>
    </font>
    <font>
      <b/>
      <sz val="62"/>
      <name val="Trebuchet MS"/>
      <family val="2"/>
    </font>
    <font>
      <sz val="30"/>
      <name val="Trebuchet MS"/>
      <family val="2"/>
    </font>
    <font>
      <b/>
      <sz val="30"/>
      <name val="Trebuchet MS"/>
      <family val="2"/>
    </font>
    <font>
      <sz val="30"/>
      <color rgb="FF000000"/>
      <name val="Trebuchet MS"/>
      <family val="2"/>
    </font>
    <font>
      <b/>
      <sz val="30"/>
      <color rgb="FF000000"/>
      <name val="Trebuchet MS"/>
      <family val="2"/>
    </font>
    <font>
      <b/>
      <sz val="30"/>
      <color theme="1"/>
      <name val="Aptos Narrow"/>
      <family val="2"/>
      <scheme val="minor"/>
    </font>
    <font>
      <sz val="30"/>
      <color theme="1"/>
      <name val="Trebuchet MS"/>
      <family val="2"/>
    </font>
    <font>
      <b/>
      <sz val="30"/>
      <color theme="1"/>
      <name val="Trebuchet MS"/>
      <family val="2"/>
    </font>
    <font>
      <b/>
      <sz val="30"/>
      <name val="Trebuchet MS"/>
      <family val="2"/>
      <charset val="134"/>
    </font>
    <font>
      <sz val="30"/>
      <color theme="1"/>
      <name val="Aptos Narrow"/>
      <family val="2"/>
      <scheme val="minor"/>
    </font>
    <font>
      <sz val="30"/>
      <color theme="1"/>
      <name val="Aptos Narrow"/>
      <family val="2"/>
    </font>
    <font>
      <b/>
      <sz val="22"/>
      <name val="Trebuchet MS"/>
      <family val="2"/>
    </font>
    <font>
      <sz val="14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name val="Trebuchet MS"/>
      <family val="2"/>
    </font>
    <font>
      <u/>
      <sz val="26"/>
      <color theme="10"/>
      <name val="Aptos Narrow"/>
      <family val="2"/>
      <scheme val="minor"/>
    </font>
    <font>
      <u/>
      <sz val="28"/>
      <color theme="10"/>
      <name val="Aptos Narrow"/>
      <family val="2"/>
      <scheme val="minor"/>
    </font>
    <font>
      <u/>
      <sz val="32"/>
      <color theme="10"/>
      <name val="Aptos Narrow"/>
      <family val="2"/>
      <scheme val="minor"/>
    </font>
    <font>
      <i/>
      <sz val="28"/>
      <color theme="1"/>
      <name val="Aptos Narrow"/>
      <family val="2"/>
      <scheme val="minor"/>
    </font>
    <font>
      <sz val="24"/>
      <color theme="1"/>
      <name val="Pacifico"/>
    </font>
    <font>
      <i/>
      <u val="doubleAccounting"/>
      <sz val="24"/>
      <color theme="1"/>
      <name val="Pacifico"/>
    </font>
    <font>
      <b/>
      <sz val="72"/>
      <color theme="1"/>
      <name val="Aptos Narrow"/>
      <family val="2"/>
      <scheme val="minor"/>
    </font>
    <font>
      <sz val="11"/>
      <color theme="1"/>
      <name val="Aptos Narrow"/>
      <family val="2"/>
      <charset val="134"/>
      <scheme val="minor"/>
    </font>
    <font>
      <b/>
      <sz val="15.5"/>
      <color rgb="FF000000"/>
      <name val="Trebuchet MS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theme="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2" fontId="23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306">
    <xf numFmtId="0" fontId="0" fillId="0" borderId="0" xfId="0"/>
    <xf numFmtId="42" fontId="0" fillId="0" borderId="0" xfId="1" applyFont="1"/>
    <xf numFmtId="42" fontId="3" fillId="0" borderId="0" xfId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3" xfId="0" applyBorder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42" fontId="4" fillId="0" borderId="0" xfId="1" applyFont="1" applyAlignment="1">
      <alignment horizontal="left" vertical="top" wrapText="1"/>
    </xf>
    <xf numFmtId="42" fontId="5" fillId="0" borderId="0" xfId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42" fontId="0" fillId="0" borderId="4" xfId="1" applyFont="1" applyBorder="1" applyAlignment="1">
      <alignment horizontal="left" wrapText="1"/>
    </xf>
    <xf numFmtId="42" fontId="6" fillId="0" borderId="4" xfId="1" applyFont="1" applyBorder="1" applyAlignment="1">
      <alignment horizontal="left" vertical="center" wrapText="1"/>
    </xf>
    <xf numFmtId="1" fontId="7" fillId="0" borderId="6" xfId="0" applyNumberFormat="1" applyFont="1" applyBorder="1" applyAlignment="1">
      <alignment horizontal="right" vertical="top" shrinkToFit="1"/>
    </xf>
    <xf numFmtId="0" fontId="8" fillId="0" borderId="1" xfId="0" applyFont="1" applyBorder="1" applyAlignment="1">
      <alignment horizontal="left" vertical="top" wrapText="1"/>
    </xf>
    <xf numFmtId="42" fontId="8" fillId="0" borderId="4" xfId="1" applyFont="1" applyBorder="1" applyAlignment="1">
      <alignment horizontal="left" vertical="top" wrapText="1"/>
    </xf>
    <xf numFmtId="42" fontId="9" fillId="0" borderId="4" xfId="1" applyFont="1" applyBorder="1" applyAlignment="1">
      <alignment horizontal="left" vertical="top" shrinkToFit="1"/>
    </xf>
    <xf numFmtId="0" fontId="10" fillId="2" borderId="7" xfId="0" applyFont="1" applyFill="1" applyBorder="1"/>
    <xf numFmtId="42" fontId="11" fillId="2" borderId="4" xfId="1" applyFont="1" applyFill="1" applyBorder="1" applyAlignment="1">
      <alignment horizontal="left"/>
    </xf>
    <xf numFmtId="1" fontId="7" fillId="0" borderId="1" xfId="0" applyNumberFormat="1" applyFont="1" applyBorder="1" applyAlignment="1">
      <alignment horizontal="right" vertical="top" shrinkToFit="1"/>
    </xf>
    <xf numFmtId="0" fontId="8" fillId="0" borderId="4" xfId="0" applyFont="1" applyBorder="1" applyAlignment="1">
      <alignment horizontal="left" vertical="top" wrapText="1"/>
    </xf>
    <xf numFmtId="42" fontId="0" fillId="0" borderId="4" xfId="1" applyFont="1" applyBorder="1" applyAlignment="1">
      <alignment horizontal="left" vertical="top" shrinkToFit="1"/>
    </xf>
    <xf numFmtId="0" fontId="12" fillId="0" borderId="1" xfId="0" applyFont="1" applyBorder="1" applyAlignment="1">
      <alignment horizontal="left" vertical="top" wrapText="1"/>
    </xf>
    <xf numFmtId="0" fontId="0" fillId="3" borderId="0" xfId="0" applyFill="1"/>
    <xf numFmtId="0" fontId="8" fillId="0" borderId="8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42" fontId="7" fillId="0" borderId="4" xfId="1" applyFont="1" applyBorder="1" applyAlignment="1">
      <alignment horizontal="left" vertical="top" shrinkToFit="1"/>
    </xf>
    <xf numFmtId="0" fontId="13" fillId="0" borderId="4" xfId="0" applyFont="1" applyBorder="1" applyAlignment="1">
      <alignment wrapText="1"/>
    </xf>
    <xf numFmtId="1" fontId="14" fillId="0" borderId="1" xfId="0" applyNumberFormat="1" applyFont="1" applyBorder="1" applyAlignment="1">
      <alignment horizontal="right" vertical="top" shrinkToFit="1"/>
    </xf>
    <xf numFmtId="42" fontId="0" fillId="0" borderId="4" xfId="1" applyFont="1" applyBorder="1"/>
    <xf numFmtId="0" fontId="0" fillId="0" borderId="0" xfId="0" applyAlignment="1">
      <alignment wrapText="1"/>
    </xf>
    <xf numFmtId="42" fontId="0" fillId="0" borderId="0" xfId="0" applyNumberFormat="1"/>
    <xf numFmtId="42" fontId="15" fillId="0" borderId="0" xfId="0" applyNumberFormat="1" applyFont="1"/>
    <xf numFmtId="0" fontId="8" fillId="0" borderId="0" xfId="0" applyFont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wrapText="1"/>
    </xf>
    <xf numFmtId="0" fontId="0" fillId="0" borderId="11" xfId="0" applyBorder="1"/>
    <xf numFmtId="0" fontId="0" fillId="0" borderId="12" xfId="0" applyBorder="1"/>
    <xf numFmtId="0" fontId="19" fillId="0" borderId="12" xfId="0" applyFont="1" applyBorder="1" applyAlignment="1">
      <alignment wrapText="1"/>
    </xf>
    <xf numFmtId="14" fontId="0" fillId="0" borderId="12" xfId="0" applyNumberFormat="1" applyBorder="1"/>
    <xf numFmtId="0" fontId="0" fillId="0" borderId="13" xfId="0" applyBorder="1"/>
    <xf numFmtId="0" fontId="20" fillId="7" borderId="14" xfId="0" applyFont="1" applyFill="1" applyBorder="1" applyAlignment="1">
      <alignment wrapText="1"/>
    </xf>
    <xf numFmtId="0" fontId="20" fillId="7" borderId="0" xfId="0" applyFont="1" applyFill="1"/>
    <xf numFmtId="0" fontId="20" fillId="7" borderId="15" xfId="0" applyFont="1" applyFill="1" applyBorder="1"/>
    <xf numFmtId="0" fontId="0" fillId="3" borderId="16" xfId="0" applyFill="1" applyBorder="1"/>
    <xf numFmtId="1" fontId="7" fillId="0" borderId="8" xfId="0" applyNumberFormat="1" applyFont="1" applyBorder="1" applyAlignment="1">
      <alignment horizontal="right" vertical="top" shrinkToFit="1"/>
    </xf>
    <xf numFmtId="0" fontId="8" fillId="0" borderId="17" xfId="0" applyFont="1" applyBorder="1" applyAlignment="1">
      <alignment horizontal="left" vertical="top" wrapText="1"/>
    </xf>
    <xf numFmtId="42" fontId="9" fillId="0" borderId="17" xfId="1" applyFont="1" applyBorder="1" applyAlignment="1">
      <alignment horizontal="left" vertical="top" shrinkToFit="1"/>
    </xf>
    <xf numFmtId="42" fontId="9" fillId="0" borderId="18" xfId="1" applyFont="1" applyBorder="1" applyAlignment="1">
      <alignment horizontal="left" vertical="top" shrinkToFit="1"/>
    </xf>
    <xf numFmtId="0" fontId="0" fillId="0" borderId="16" xfId="0" applyBorder="1"/>
    <xf numFmtId="0" fontId="0" fillId="4" borderId="16" xfId="0" applyFill="1" applyBorder="1"/>
    <xf numFmtId="0" fontId="0" fillId="5" borderId="16" xfId="0" applyFill="1" applyBorder="1"/>
    <xf numFmtId="0" fontId="0" fillId="5" borderId="19" xfId="0" applyFill="1" applyBorder="1"/>
    <xf numFmtId="42" fontId="9" fillId="0" borderId="20" xfId="1" applyFont="1" applyBorder="1" applyAlignment="1">
      <alignment horizontal="left" vertical="top" shrinkToFit="1"/>
    </xf>
    <xf numFmtId="42" fontId="9" fillId="0" borderId="21" xfId="1" applyFont="1" applyBorder="1" applyAlignment="1">
      <alignment horizontal="left" vertical="top" shrinkToFit="1"/>
    </xf>
    <xf numFmtId="0" fontId="0" fillId="5" borderId="22" xfId="0" applyFill="1" applyBorder="1"/>
    <xf numFmtId="42" fontId="9" fillId="0" borderId="23" xfId="1" applyFont="1" applyBorder="1" applyAlignment="1">
      <alignment horizontal="left" vertical="top" shrinkToFit="1"/>
    </xf>
    <xf numFmtId="0" fontId="0" fillId="5" borderId="24" xfId="0" applyFill="1" applyBorder="1"/>
    <xf numFmtId="0" fontId="16" fillId="5" borderId="22" xfId="0" applyFont="1" applyFill="1" applyBorder="1"/>
    <xf numFmtId="42" fontId="21" fillId="0" borderId="23" xfId="1" applyFont="1" applyBorder="1" applyAlignment="1">
      <alignment horizontal="left" vertical="top" shrinkToFit="1"/>
    </xf>
    <xf numFmtId="1" fontId="7" fillId="0" borderId="0" xfId="0" applyNumberFormat="1" applyFont="1" applyAlignment="1">
      <alignment horizontal="right" vertical="top" shrinkToFit="1"/>
    </xf>
    <xf numFmtId="42" fontId="9" fillId="0" borderId="0" xfId="1" applyFont="1" applyBorder="1" applyAlignment="1">
      <alignment horizontal="left" vertical="top" shrinkToFit="1"/>
    </xf>
    <xf numFmtId="0" fontId="22" fillId="0" borderId="25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42" fontId="2" fillId="0" borderId="4" xfId="0" applyNumberFormat="1" applyFont="1" applyBorder="1"/>
    <xf numFmtId="0" fontId="2" fillId="0" borderId="4" xfId="0" applyFont="1" applyBorder="1"/>
    <xf numFmtId="42" fontId="8" fillId="0" borderId="4" xfId="1" applyFont="1" applyBorder="1" applyAlignment="1">
      <alignment horizontal="right" vertical="top" wrapText="1"/>
    </xf>
    <xf numFmtId="42" fontId="10" fillId="2" borderId="4" xfId="1" applyFont="1" applyFill="1" applyBorder="1" applyAlignment="1">
      <alignment horizontal="right"/>
    </xf>
    <xf numFmtId="0" fontId="8" fillId="0" borderId="4" xfId="0" applyFont="1" applyBorder="1" applyAlignment="1">
      <alignment horizontal="right" vertical="top" wrapText="1"/>
    </xf>
    <xf numFmtId="42" fontId="12" fillId="0" borderId="4" xfId="1" applyFont="1" applyBorder="1" applyAlignment="1">
      <alignment horizontal="right" vertical="top" wrapText="1"/>
    </xf>
    <xf numFmtId="0" fontId="12" fillId="0" borderId="4" xfId="0" applyFont="1" applyBorder="1" applyAlignment="1">
      <alignment horizontal="right" vertical="top" wrapText="1"/>
    </xf>
    <xf numFmtId="42" fontId="8" fillId="0" borderId="9" xfId="1" applyFont="1" applyBorder="1" applyAlignment="1">
      <alignment horizontal="right" vertical="top" wrapText="1"/>
    </xf>
    <xf numFmtId="42" fontId="3" fillId="0" borderId="0" xfId="1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42" fontId="4" fillId="0" borderId="0" xfId="1" applyFont="1" applyAlignment="1">
      <alignment horizontal="right" vertical="top" wrapText="1"/>
    </xf>
    <xf numFmtId="42" fontId="5" fillId="0" borderId="0" xfId="1" applyFont="1" applyBorder="1" applyAlignment="1">
      <alignment horizontal="right" vertical="center" wrapText="1"/>
    </xf>
    <xf numFmtId="42" fontId="9" fillId="0" borderId="4" xfId="1" applyFont="1" applyBorder="1" applyAlignment="1">
      <alignment horizontal="right" vertical="top" shrinkToFit="1"/>
    </xf>
    <xf numFmtId="42" fontId="11" fillId="2" borderId="4" xfId="1" applyFont="1" applyFill="1" applyBorder="1" applyAlignment="1">
      <alignment horizontal="right"/>
    </xf>
    <xf numFmtId="42" fontId="0" fillId="0" borderId="4" xfId="1" applyFont="1" applyBorder="1" applyAlignment="1">
      <alignment horizontal="right" vertical="top" shrinkToFit="1"/>
    </xf>
    <xf numFmtId="42" fontId="7" fillId="0" borderId="4" xfId="1" applyFont="1" applyBorder="1" applyAlignment="1">
      <alignment horizontal="right" vertical="top" shrinkToFit="1"/>
    </xf>
    <xf numFmtId="42" fontId="0" fillId="0" borderId="4" xfId="1" applyFont="1" applyBorder="1" applyAlignment="1">
      <alignment horizontal="right"/>
    </xf>
    <xf numFmtId="42" fontId="0" fillId="0" borderId="0" xfId="1" applyFont="1" applyAlignment="1">
      <alignment horizontal="right"/>
    </xf>
    <xf numFmtId="0" fontId="10" fillId="2" borderId="7" xfId="0" applyFont="1" applyFill="1" applyBorder="1" applyAlignment="1">
      <alignment horizontal="left"/>
    </xf>
    <xf numFmtId="0" fontId="13" fillId="0" borderId="4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1" fontId="29" fillId="0" borderId="6" xfId="0" applyNumberFormat="1" applyFont="1" applyBorder="1" applyAlignment="1">
      <alignment horizontal="center" vertical="top" shrinkToFit="1"/>
    </xf>
    <xf numFmtId="1" fontId="29" fillId="0" borderId="1" xfId="0" applyNumberFormat="1" applyFont="1" applyBorder="1" applyAlignment="1">
      <alignment horizontal="center" vertical="top" shrinkToFit="1"/>
    </xf>
    <xf numFmtId="0" fontId="1" fillId="0" borderId="0" xfId="0" applyFont="1" applyAlignment="1">
      <alignment horizontal="center"/>
    </xf>
    <xf numFmtId="0" fontId="31" fillId="0" borderId="4" xfId="0" applyFont="1" applyBorder="1" applyAlignment="1">
      <alignment horizontal="left" vertical="top" wrapText="1"/>
    </xf>
    <xf numFmtId="42" fontId="26" fillId="0" borderId="4" xfId="1" applyFont="1" applyBorder="1" applyAlignment="1">
      <alignment horizontal="right" wrapText="1"/>
    </xf>
    <xf numFmtId="42" fontId="32" fillId="0" borderId="4" xfId="1" applyFont="1" applyBorder="1" applyAlignment="1">
      <alignment horizontal="right" vertical="center" wrapText="1"/>
    </xf>
    <xf numFmtId="49" fontId="29" fillId="0" borderId="6" xfId="0" applyNumberFormat="1" applyFont="1" applyBorder="1" applyAlignment="1">
      <alignment horizontal="center" vertical="top" shrinkToFit="1"/>
    </xf>
    <xf numFmtId="1" fontId="29" fillId="0" borderId="6" xfId="0" applyNumberFormat="1" applyFont="1" applyBorder="1" applyAlignment="1">
      <alignment horizontal="center" vertical="top" wrapText="1" shrinkToFit="1"/>
    </xf>
    <xf numFmtId="49" fontId="29" fillId="0" borderId="6" xfId="0" applyNumberFormat="1" applyFont="1" applyBorder="1" applyAlignment="1">
      <alignment horizontal="center" vertical="top" wrapText="1" shrinkToFit="1"/>
    </xf>
    <xf numFmtId="0" fontId="31" fillId="0" borderId="27" xfId="0" applyFont="1" applyBorder="1" applyAlignment="1">
      <alignment horizontal="left" vertical="top" wrapText="1"/>
    </xf>
    <xf numFmtId="49" fontId="0" fillId="0" borderId="7" xfId="0" applyNumberFormat="1" applyBorder="1" applyAlignment="1">
      <alignment horizontal="fill"/>
    </xf>
    <xf numFmtId="49" fontId="1" fillId="0" borderId="34" xfId="0" applyNumberFormat="1" applyFont="1" applyBorder="1" applyAlignment="1">
      <alignment horizontal="fill" vertical="center" wrapText="1"/>
    </xf>
    <xf numFmtId="49" fontId="4" fillId="0" borderId="9" xfId="0" applyNumberFormat="1" applyFont="1" applyBorder="1" applyAlignment="1">
      <alignment horizontal="fill" vertical="top" wrapText="1"/>
    </xf>
    <xf numFmtId="1" fontId="33" fillId="0" borderId="1" xfId="0" applyNumberFormat="1" applyFont="1" applyBorder="1" applyAlignment="1">
      <alignment horizontal="right" vertical="top" shrinkToFit="1"/>
    </xf>
    <xf numFmtId="0" fontId="34" fillId="0" borderId="4" xfId="0" applyFont="1" applyBorder="1" applyAlignment="1">
      <alignment horizontal="left" vertical="top" wrapText="1"/>
    </xf>
    <xf numFmtId="42" fontId="27" fillId="0" borderId="4" xfId="1" applyFont="1" applyBorder="1" applyAlignment="1">
      <alignment horizontal="left" vertical="top" shrinkToFit="1"/>
    </xf>
    <xf numFmtId="42" fontId="28" fillId="0" borderId="4" xfId="1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164" fontId="8" fillId="0" borderId="4" xfId="1" applyNumberFormat="1" applyFont="1" applyBorder="1" applyAlignment="1">
      <alignment horizontal="center" vertical="top" wrapText="1"/>
    </xf>
    <xf numFmtId="164" fontId="10" fillId="2" borderId="4" xfId="1" applyNumberFormat="1" applyFont="1" applyFill="1" applyBorder="1" applyAlignment="1">
      <alignment horizontal="center"/>
    </xf>
    <xf numFmtId="164" fontId="28" fillId="0" borderId="4" xfId="1" applyNumberFormat="1" applyFont="1" applyBorder="1" applyAlignment="1">
      <alignment horizontal="center" vertical="top" wrapText="1"/>
    </xf>
    <xf numFmtId="164" fontId="34" fillId="0" borderId="4" xfId="1" applyNumberFormat="1" applyFont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center" vertical="top" wrapText="1"/>
    </xf>
    <xf numFmtId="164" fontId="12" fillId="0" borderId="4" xfId="1" applyNumberFormat="1" applyFont="1" applyBorder="1" applyAlignment="1">
      <alignment horizontal="center" vertical="top" wrapText="1"/>
    </xf>
    <xf numFmtId="164" fontId="12" fillId="0" borderId="4" xfId="0" applyNumberFormat="1" applyFont="1" applyBorder="1" applyAlignment="1">
      <alignment horizontal="center" vertical="top" wrapText="1"/>
    </xf>
    <xf numFmtId="0" fontId="35" fillId="7" borderId="27" xfId="0" applyFont="1" applyFill="1" applyBorder="1"/>
    <xf numFmtId="0" fontId="38" fillId="0" borderId="4" xfId="0" applyFont="1" applyBorder="1" applyAlignment="1">
      <alignment horizontal="left" vertical="top" wrapText="1"/>
    </xf>
    <xf numFmtId="0" fontId="35" fillId="7" borderId="40" xfId="0" applyFont="1" applyFill="1" applyBorder="1" applyAlignment="1">
      <alignment wrapText="1"/>
    </xf>
    <xf numFmtId="0" fontId="35" fillId="7" borderId="41" xfId="0" applyFont="1" applyFill="1" applyBorder="1"/>
    <xf numFmtId="0" fontId="39" fillId="0" borderId="38" xfId="0" applyFont="1" applyBorder="1"/>
    <xf numFmtId="42" fontId="45" fillId="0" borderId="0" xfId="1" applyFont="1" applyBorder="1"/>
    <xf numFmtId="0" fontId="45" fillId="0" borderId="44" xfId="0" applyFont="1" applyBorder="1"/>
    <xf numFmtId="42" fontId="45" fillId="0" borderId="44" xfId="1" applyFont="1" applyBorder="1"/>
    <xf numFmtId="0" fontId="37" fillId="0" borderId="35" xfId="0" applyFont="1" applyBorder="1" applyAlignment="1">
      <alignment horizontal="right"/>
    </xf>
    <xf numFmtId="0" fontId="30" fillId="6" borderId="38" xfId="0" applyFont="1" applyFill="1" applyBorder="1" applyAlignment="1">
      <alignment horizontal="right"/>
    </xf>
    <xf numFmtId="0" fontId="37" fillId="0" borderId="12" xfId="0" applyFont="1" applyBorder="1" applyAlignment="1">
      <alignment horizontal="right" wrapText="1"/>
    </xf>
    <xf numFmtId="42" fontId="37" fillId="0" borderId="37" xfId="0" applyNumberFormat="1" applyFont="1" applyBorder="1"/>
    <xf numFmtId="0" fontId="46" fillId="0" borderId="12" xfId="0" applyFont="1" applyBorder="1" applyAlignment="1">
      <alignment horizontal="left" vertical="top" wrapText="1"/>
    </xf>
    <xf numFmtId="42" fontId="30" fillId="0" borderId="9" xfId="0" applyNumberFormat="1" applyFont="1" applyBorder="1"/>
    <xf numFmtId="0" fontId="46" fillId="0" borderId="4" xfId="0" applyFont="1" applyBorder="1" applyAlignment="1">
      <alignment horizontal="left" vertical="top" wrapText="1"/>
    </xf>
    <xf numFmtId="42" fontId="37" fillId="0" borderId="9" xfId="0" applyNumberFormat="1" applyFont="1" applyBorder="1"/>
    <xf numFmtId="42" fontId="41" fillId="0" borderId="42" xfId="1" applyFont="1" applyBorder="1"/>
    <xf numFmtId="0" fontId="49" fillId="0" borderId="44" xfId="0" applyFont="1" applyBorder="1" applyAlignment="1">
      <alignment wrapText="1"/>
    </xf>
    <xf numFmtId="0" fontId="39" fillId="8" borderId="38" xfId="0" applyFont="1" applyFill="1" applyBorder="1"/>
    <xf numFmtId="0" fontId="40" fillId="8" borderId="38" xfId="0" applyFont="1" applyFill="1" applyBorder="1"/>
    <xf numFmtId="0" fontId="39" fillId="9" borderId="38" xfId="0" applyFont="1" applyFill="1" applyBorder="1"/>
    <xf numFmtId="0" fontId="39" fillId="10" borderId="38" xfId="0" applyFont="1" applyFill="1" applyBorder="1"/>
    <xf numFmtId="0" fontId="39" fillId="10" borderId="39" xfId="0" applyFont="1" applyFill="1" applyBorder="1"/>
    <xf numFmtId="0" fontId="42" fillId="0" borderId="0" xfId="1" applyNumberFormat="1" applyFont="1" applyFill="1" applyBorder="1" applyAlignment="1" applyProtection="1">
      <alignment horizontal="center" vertical="top" shrinkToFit="1"/>
      <protection locked="0"/>
    </xf>
    <xf numFmtId="42" fontId="41" fillId="0" borderId="41" xfId="1" applyFont="1" applyBorder="1"/>
    <xf numFmtId="0" fontId="46" fillId="0" borderId="7" xfId="0" applyFont="1" applyBorder="1" applyAlignment="1">
      <alignment horizontal="left" vertical="top" wrapText="1"/>
    </xf>
    <xf numFmtId="0" fontId="38" fillId="0" borderId="7" xfId="0" applyFont="1" applyBorder="1" applyAlignment="1">
      <alignment horizontal="left" vertical="top" wrapText="1"/>
    </xf>
    <xf numFmtId="0" fontId="37" fillId="0" borderId="11" xfId="0" applyFont="1" applyBorder="1" applyAlignment="1">
      <alignment horizontal="right"/>
    </xf>
    <xf numFmtId="42" fontId="38" fillId="0" borderId="12" xfId="0" applyNumberFormat="1" applyFont="1" applyBorder="1" applyAlignment="1">
      <alignment horizontal="left" vertical="top" wrapText="1"/>
    </xf>
    <xf numFmtId="0" fontId="30" fillId="6" borderId="14" xfId="0" applyFont="1" applyFill="1" applyBorder="1" applyAlignment="1">
      <alignment horizontal="right"/>
    </xf>
    <xf numFmtId="0" fontId="30" fillId="0" borderId="49" xfId="0" applyFont="1" applyBorder="1" applyAlignment="1">
      <alignment horizontal="right"/>
    </xf>
    <xf numFmtId="0" fontId="39" fillId="8" borderId="40" xfId="0" applyFont="1" applyFill="1" applyBorder="1"/>
    <xf numFmtId="0" fontId="30" fillId="0" borderId="14" xfId="0" applyFont="1" applyBorder="1" applyAlignment="1">
      <alignment horizontal="right"/>
    </xf>
    <xf numFmtId="0" fontId="35" fillId="7" borderId="41" xfId="0" applyFont="1" applyFill="1" applyBorder="1" applyAlignment="1">
      <alignment wrapText="1"/>
    </xf>
    <xf numFmtId="0" fontId="39" fillId="8" borderId="49" xfId="0" applyFont="1" applyFill="1" applyBorder="1"/>
    <xf numFmtId="14" fontId="30" fillId="0" borderId="42" xfId="0" applyNumberFormat="1" applyFont="1" applyBorder="1" applyAlignment="1">
      <alignment horizontal="right"/>
    </xf>
    <xf numFmtId="0" fontId="30" fillId="0" borderId="42" xfId="0" applyFont="1" applyBorder="1" applyAlignment="1" applyProtection="1">
      <alignment horizontal="right"/>
      <protection locked="0"/>
    </xf>
    <xf numFmtId="42" fontId="38" fillId="0" borderId="42" xfId="0" applyNumberFormat="1" applyFont="1" applyBorder="1" applyAlignment="1">
      <alignment horizontal="right" vertical="top" wrapText="1"/>
    </xf>
    <xf numFmtId="0" fontId="36" fillId="7" borderId="40" xfId="0" applyFont="1" applyFill="1" applyBorder="1"/>
    <xf numFmtId="42" fontId="41" fillId="0" borderId="20" xfId="1" applyFont="1" applyBorder="1"/>
    <xf numFmtId="0" fontId="39" fillId="6" borderId="11" xfId="0" applyFont="1" applyFill="1" applyBorder="1"/>
    <xf numFmtId="1" fontId="42" fillId="0" borderId="12" xfId="0" applyNumberFormat="1" applyFont="1" applyBorder="1" applyAlignment="1">
      <alignment horizontal="right" vertical="top" shrinkToFit="1"/>
    </xf>
    <xf numFmtId="42" fontId="41" fillId="0" borderId="15" xfId="1" applyFont="1" applyBorder="1"/>
    <xf numFmtId="0" fontId="48" fillId="0" borderId="12" xfId="0" applyFont="1" applyBorder="1" applyAlignment="1">
      <alignment horizontal="left" vertical="top" wrapText="1"/>
    </xf>
    <xf numFmtId="42" fontId="46" fillId="0" borderId="7" xfId="0" applyNumberFormat="1" applyFont="1" applyBorder="1" applyAlignment="1">
      <alignment horizontal="left" vertical="top" wrapText="1"/>
    </xf>
    <xf numFmtId="42" fontId="46" fillId="0" borderId="52" xfId="0" applyNumberFormat="1" applyFont="1" applyBorder="1" applyAlignment="1">
      <alignment horizontal="left" vertical="top" wrapText="1"/>
    </xf>
    <xf numFmtId="0" fontId="30" fillId="0" borderId="9" xfId="0" applyFont="1" applyBorder="1" applyAlignment="1">
      <alignment horizontal="right" wrapText="1"/>
    </xf>
    <xf numFmtId="0" fontId="30" fillId="6" borderId="9" xfId="0" applyFont="1" applyFill="1" applyBorder="1" applyAlignment="1">
      <alignment horizontal="right" wrapText="1"/>
    </xf>
    <xf numFmtId="0" fontId="37" fillId="6" borderId="9" xfId="0" applyFont="1" applyFill="1" applyBorder="1" applyAlignment="1">
      <alignment horizontal="right" wrapText="1"/>
    </xf>
    <xf numFmtId="0" fontId="47" fillId="6" borderId="14" xfId="2" applyFont="1" applyFill="1" applyBorder="1"/>
    <xf numFmtId="0" fontId="4" fillId="0" borderId="51" xfId="0" applyFont="1" applyBorder="1" applyAlignment="1">
      <alignment horizontal="left" vertical="top" wrapText="1"/>
    </xf>
    <xf numFmtId="42" fontId="37" fillId="0" borderId="12" xfId="0" applyNumberFormat="1" applyFont="1" applyBorder="1" applyAlignment="1">
      <alignment horizontal="right"/>
    </xf>
    <xf numFmtId="42" fontId="30" fillId="0" borderId="42" xfId="0" applyNumberFormat="1" applyFont="1" applyBorder="1" applyAlignment="1" applyProtection="1">
      <alignment horizontal="right"/>
      <protection locked="0"/>
    </xf>
    <xf numFmtId="42" fontId="30" fillId="0" borderId="28" xfId="0" applyNumberFormat="1" applyFont="1" applyBorder="1"/>
    <xf numFmtId="0" fontId="46" fillId="0" borderId="23" xfId="0" applyFont="1" applyBorder="1" applyAlignment="1">
      <alignment horizontal="left" vertical="top" wrapText="1"/>
    </xf>
    <xf numFmtId="0" fontId="46" fillId="0" borderId="17" xfId="0" applyFont="1" applyBorder="1" applyAlignment="1">
      <alignment horizontal="left" vertical="top" wrapText="1"/>
    </xf>
    <xf numFmtId="0" fontId="51" fillId="0" borderId="42" xfId="0" applyFont="1" applyBorder="1" applyAlignment="1">
      <alignment horizontal="left" vertical="top" wrapText="1"/>
    </xf>
    <xf numFmtId="42" fontId="53" fillId="0" borderId="4" xfId="1" applyFont="1" applyBorder="1" applyAlignment="1">
      <alignment horizontal="left" vertical="top" shrinkToFit="1"/>
    </xf>
    <xf numFmtId="42" fontId="53" fillId="0" borderId="7" xfId="1" applyFont="1" applyBorder="1" applyAlignment="1">
      <alignment horizontal="left" vertical="top" shrinkToFit="1"/>
    </xf>
    <xf numFmtId="0" fontId="51" fillId="0" borderId="20" xfId="0" applyFont="1" applyBorder="1" applyAlignment="1">
      <alignment horizontal="left" vertical="top" wrapText="1"/>
    </xf>
    <xf numFmtId="0" fontId="51" fillId="0" borderId="27" xfId="0" applyFont="1" applyBorder="1" applyAlignment="1">
      <alignment horizontal="left" vertical="top" wrapText="1"/>
    </xf>
    <xf numFmtId="0" fontId="52" fillId="0" borderId="4" xfId="0" applyFont="1" applyBorder="1" applyAlignment="1">
      <alignment horizontal="left" vertical="top" wrapText="1"/>
    </xf>
    <xf numFmtId="0" fontId="51" fillId="0" borderId="4" xfId="0" applyFont="1" applyBorder="1" applyAlignment="1">
      <alignment horizontal="left" vertical="top" wrapText="1"/>
    </xf>
    <xf numFmtId="0" fontId="56" fillId="2" borderId="4" xfId="0" applyFont="1" applyFill="1" applyBorder="1" applyAlignment="1">
      <alignment wrapText="1"/>
    </xf>
    <xf numFmtId="42" fontId="56" fillId="2" borderId="4" xfId="1" applyFont="1" applyFill="1" applyBorder="1" applyAlignment="1">
      <alignment horizontal="left"/>
    </xf>
    <xf numFmtId="42" fontId="58" fillId="0" borderId="4" xfId="1" applyFont="1" applyBorder="1" applyAlignment="1">
      <alignment horizontal="left" vertical="top" wrapText="1"/>
    </xf>
    <xf numFmtId="42" fontId="54" fillId="0" borderId="4" xfId="1" applyFont="1" applyBorder="1" applyAlignment="1">
      <alignment horizontal="left" vertical="top" shrinkToFit="1"/>
    </xf>
    <xf numFmtId="0" fontId="53" fillId="0" borderId="4" xfId="0" applyFont="1" applyBorder="1" applyAlignment="1">
      <alignment wrapText="1"/>
    </xf>
    <xf numFmtId="42" fontId="60" fillId="0" borderId="4" xfId="1" applyFont="1" applyBorder="1" applyAlignment="1">
      <alignment horizontal="left" vertical="top" shrinkToFit="1"/>
    </xf>
    <xf numFmtId="42" fontId="59" fillId="0" borderId="4" xfId="1" applyFont="1" applyBorder="1"/>
    <xf numFmtId="0" fontId="51" fillId="0" borderId="23" xfId="0" applyFont="1" applyBorder="1" applyAlignment="1">
      <alignment horizontal="left" vertical="top" wrapText="1"/>
    </xf>
    <xf numFmtId="42" fontId="59" fillId="0" borderId="23" xfId="1" applyFont="1" applyBorder="1"/>
    <xf numFmtId="0" fontId="53" fillId="0" borderId="38" xfId="1" applyNumberFormat="1" applyFont="1" applyFill="1" applyBorder="1" applyAlignment="1" applyProtection="1">
      <alignment horizontal="center" vertical="top" shrinkToFit="1"/>
      <protection locked="0"/>
    </xf>
    <xf numFmtId="42" fontId="59" fillId="0" borderId="4" xfId="0" applyNumberFormat="1" applyFont="1" applyBorder="1"/>
    <xf numFmtId="0" fontId="53" fillId="0" borderId="49" xfId="1" applyNumberFormat="1" applyFont="1" applyFill="1" applyBorder="1" applyAlignment="1" applyProtection="1">
      <alignment horizontal="center" vertical="top" shrinkToFit="1"/>
      <protection locked="0"/>
    </xf>
    <xf numFmtId="0" fontId="53" fillId="0" borderId="27" xfId="1" applyNumberFormat="1" applyFont="1" applyFill="1" applyBorder="1" applyAlignment="1" applyProtection="1">
      <alignment horizontal="center" vertical="top" shrinkToFit="1"/>
      <protection locked="0"/>
    </xf>
    <xf numFmtId="0" fontId="53" fillId="0" borderId="4" xfId="1" applyNumberFormat="1" applyFont="1" applyFill="1" applyBorder="1" applyAlignment="1" applyProtection="1">
      <alignment horizontal="center" vertical="top" shrinkToFit="1"/>
      <protection locked="0"/>
    </xf>
    <xf numFmtId="0" fontId="53" fillId="0" borderId="23" xfId="1" applyNumberFormat="1" applyFont="1" applyFill="1" applyBorder="1" applyAlignment="1" applyProtection="1">
      <alignment horizontal="center" vertical="top" shrinkToFit="1"/>
      <protection locked="0"/>
    </xf>
    <xf numFmtId="0" fontId="30" fillId="0" borderId="47" xfId="0" applyFont="1" applyBorder="1"/>
    <xf numFmtId="42" fontId="61" fillId="0" borderId="46" xfId="0" applyNumberFormat="1" applyFont="1" applyBorder="1" applyAlignment="1">
      <alignment horizontal="left" vertical="top" wrapText="1"/>
    </xf>
    <xf numFmtId="0" fontId="55" fillId="0" borderId="36" xfId="0" applyFont="1" applyBorder="1" applyAlignment="1">
      <alignment wrapText="1"/>
    </xf>
    <xf numFmtId="42" fontId="55" fillId="0" borderId="48" xfId="0" applyNumberFormat="1" applyFont="1" applyBorder="1"/>
    <xf numFmtId="0" fontId="59" fillId="0" borderId="4" xfId="0" applyFont="1" applyBorder="1" applyAlignment="1">
      <alignment wrapText="1"/>
    </xf>
    <xf numFmtId="42" fontId="59" fillId="0" borderId="42" xfId="0" applyNumberFormat="1" applyFont="1" applyBorder="1"/>
    <xf numFmtId="164" fontId="52" fillId="0" borderId="4" xfId="1" applyNumberFormat="1" applyFont="1" applyBorder="1" applyAlignment="1">
      <alignment horizontal="left" vertical="top" wrapText="1"/>
    </xf>
    <xf numFmtId="0" fontId="42" fillId="0" borderId="37" xfId="1" applyNumberFormat="1" applyFont="1" applyFill="1" applyBorder="1" applyAlignment="1" applyProtection="1">
      <alignment horizontal="center" vertical="top" shrinkToFit="1"/>
    </xf>
    <xf numFmtId="0" fontId="42" fillId="0" borderId="32" xfId="1" applyNumberFormat="1" applyFont="1" applyFill="1" applyBorder="1" applyAlignment="1" applyProtection="1">
      <alignment horizontal="center" vertical="top" shrinkToFit="1"/>
    </xf>
    <xf numFmtId="0" fontId="42" fillId="0" borderId="0" xfId="1" applyNumberFormat="1" applyFont="1" applyFill="1" applyBorder="1" applyAlignment="1" applyProtection="1">
      <alignment horizontal="center" vertical="top" shrinkToFit="1"/>
    </xf>
    <xf numFmtId="0" fontId="0" fillId="0" borderId="17" xfId="0" applyBorder="1"/>
    <xf numFmtId="0" fontId="0" fillId="0" borderId="31" xfId="0" applyBorder="1"/>
    <xf numFmtId="0" fontId="0" fillId="0" borderId="10" xfId="0" applyBorder="1"/>
    <xf numFmtId="0" fontId="0" fillId="0" borderId="33" xfId="0" applyBorder="1"/>
    <xf numFmtId="0" fontId="0" fillId="0" borderId="29" xfId="0" applyBorder="1"/>
    <xf numFmtId="0" fontId="62" fillId="0" borderId="0" xfId="0" applyFont="1"/>
    <xf numFmtId="42" fontId="62" fillId="0" borderId="0" xfId="0" applyNumberFormat="1" applyFont="1"/>
    <xf numFmtId="42" fontId="64" fillId="0" borderId="12" xfId="0" applyNumberFormat="1" applyFont="1" applyBorder="1"/>
    <xf numFmtId="42" fontId="62" fillId="0" borderId="13" xfId="1" applyFont="1" applyBorder="1"/>
    <xf numFmtId="42" fontId="62" fillId="0" borderId="15" xfId="1" applyFont="1" applyBorder="1"/>
    <xf numFmtId="0" fontId="62" fillId="0" borderId="21" xfId="0" applyFont="1" applyBorder="1" applyAlignment="1">
      <alignment vertical="center" wrapText="1"/>
    </xf>
    <xf numFmtId="42" fontId="62" fillId="0" borderId="18" xfId="1" applyFont="1" applyBorder="1"/>
    <xf numFmtId="0" fontId="62" fillId="0" borderId="29" xfId="0" applyFont="1" applyBorder="1" applyAlignment="1">
      <alignment horizontal="left" wrapText="1"/>
    </xf>
    <xf numFmtId="42" fontId="65" fillId="0" borderId="27" xfId="1" applyFont="1" applyBorder="1" applyAlignment="1">
      <alignment horizontal="left" vertical="center" wrapText="1"/>
    </xf>
    <xf numFmtId="42" fontId="65" fillId="0" borderId="10" xfId="1" applyFont="1" applyBorder="1" applyAlignment="1">
      <alignment horizontal="left" vertical="center" wrapText="1"/>
    </xf>
    <xf numFmtId="0" fontId="62" fillId="0" borderId="33" xfId="0" applyFont="1" applyBorder="1"/>
    <xf numFmtId="0" fontId="62" fillId="0" borderId="34" xfId="0" applyFont="1" applyBorder="1"/>
    <xf numFmtId="0" fontId="62" fillId="0" borderId="30" xfId="0" applyFont="1" applyBorder="1"/>
    <xf numFmtId="42" fontId="62" fillId="0" borderId="50" xfId="1" applyFont="1" applyBorder="1"/>
    <xf numFmtId="1" fontId="54" fillId="0" borderId="4" xfId="0" applyNumberFormat="1" applyFont="1" applyBorder="1" applyAlignment="1">
      <alignment horizontal="center" vertical="top" shrinkToFit="1"/>
    </xf>
    <xf numFmtId="1" fontId="54" fillId="0" borderId="45" xfId="0" applyNumberFormat="1" applyFont="1" applyBorder="1" applyAlignment="1">
      <alignment horizontal="center" vertical="top" shrinkToFit="1"/>
    </xf>
    <xf numFmtId="1" fontId="54" fillId="0" borderId="27" xfId="0" applyNumberFormat="1" applyFont="1" applyBorder="1" applyAlignment="1">
      <alignment horizontal="center" vertical="top" shrinkToFit="1"/>
    </xf>
    <xf numFmtId="1" fontId="54" fillId="0" borderId="1" xfId="0" applyNumberFormat="1" applyFont="1" applyBorder="1" applyAlignment="1">
      <alignment horizontal="center" vertical="top" shrinkToFit="1"/>
    </xf>
    <xf numFmtId="1" fontId="54" fillId="0" borderId="6" xfId="0" applyNumberFormat="1" applyFont="1" applyBorder="1" applyAlignment="1">
      <alignment horizontal="center" vertical="top" shrinkToFit="1"/>
    </xf>
    <xf numFmtId="1" fontId="54" fillId="0" borderId="23" xfId="0" applyNumberFormat="1" applyFont="1" applyBorder="1" applyAlignment="1">
      <alignment horizontal="center" vertical="top" shrinkToFit="1"/>
    </xf>
    <xf numFmtId="42" fontId="40" fillId="0" borderId="42" xfId="0" applyNumberFormat="1" applyFont="1" applyBorder="1" applyAlignment="1" applyProtection="1">
      <alignment horizontal="right"/>
      <protection locked="0"/>
    </xf>
    <xf numFmtId="0" fontId="30" fillId="0" borderId="17" xfId="0" applyFont="1" applyBorder="1" applyAlignment="1">
      <alignment horizontal="centerContinuous" wrapText="1"/>
    </xf>
    <xf numFmtId="0" fontId="30" fillId="0" borderId="30" xfId="0" applyFont="1" applyBorder="1" applyAlignment="1">
      <alignment horizontal="centerContinuous" wrapText="1"/>
    </xf>
    <xf numFmtId="0" fontId="30" fillId="0" borderId="28" xfId="0" applyFont="1" applyBorder="1" applyAlignment="1">
      <alignment horizontal="centerContinuous" wrapText="1"/>
    </xf>
    <xf numFmtId="0" fontId="30" fillId="0" borderId="31" xfId="0" applyFont="1" applyBorder="1" applyAlignment="1">
      <alignment horizontal="centerContinuous" wrapText="1"/>
    </xf>
    <xf numFmtId="0" fontId="30" fillId="0" borderId="32" xfId="0" applyFont="1" applyBorder="1" applyAlignment="1">
      <alignment horizontal="centerContinuous" wrapText="1"/>
    </xf>
    <xf numFmtId="0" fontId="30" fillId="0" borderId="10" xfId="0" applyFont="1" applyBorder="1" applyAlignment="1">
      <alignment horizontal="centerContinuous" wrapText="1"/>
    </xf>
    <xf numFmtId="0" fontId="30" fillId="0" borderId="33" xfId="0" applyFont="1" applyBorder="1" applyAlignment="1">
      <alignment horizontal="centerContinuous" wrapText="1"/>
    </xf>
    <xf numFmtId="0" fontId="30" fillId="0" borderId="29" xfId="0" applyFont="1" applyBorder="1" applyAlignment="1">
      <alignment horizontal="centerContinuous" wrapText="1"/>
    </xf>
    <xf numFmtId="0" fontId="67" fillId="6" borderId="14" xfId="2" applyFont="1" applyFill="1" applyBorder="1" applyAlignment="1">
      <alignment horizontal="center" vertical="center"/>
    </xf>
    <xf numFmtId="0" fontId="68" fillId="6" borderId="14" xfId="2" applyFont="1" applyFill="1" applyBorder="1" applyAlignment="1">
      <alignment horizontal="left"/>
    </xf>
    <xf numFmtId="0" fontId="68" fillId="0" borderId="0" xfId="2" applyFont="1" applyBorder="1" applyAlignment="1">
      <alignment horizontal="left" wrapText="1" indent="3"/>
    </xf>
    <xf numFmtId="0" fontId="69" fillId="0" borderId="14" xfId="0" applyFont="1" applyBorder="1"/>
    <xf numFmtId="0" fontId="69" fillId="0" borderId="43" xfId="0" applyFont="1" applyBorder="1"/>
    <xf numFmtId="42" fontId="50" fillId="0" borderId="0" xfId="0" applyNumberFormat="1" applyFont="1" applyAlignment="1">
      <alignment horizontal="centerContinuous" vertical="top" wrapText="1"/>
    </xf>
    <xf numFmtId="14" fontId="30" fillId="0" borderId="0" xfId="0" applyNumberFormat="1" applyFont="1" applyAlignment="1">
      <alignment horizontal="centerContinuous"/>
    </xf>
    <xf numFmtId="42" fontId="62" fillId="0" borderId="0" xfId="0" applyNumberFormat="1" applyFont="1" applyAlignment="1">
      <alignment horizontal="centerContinuous"/>
    </xf>
    <xf numFmtId="0" fontId="41" fillId="6" borderId="0" xfId="0" applyFont="1" applyFill="1" applyAlignment="1">
      <alignment horizontal="left" indent="13"/>
    </xf>
    <xf numFmtId="42" fontId="46" fillId="0" borderId="0" xfId="0" applyNumberFormat="1" applyFont="1" applyAlignment="1">
      <alignment horizontal="left" vertical="top" wrapText="1"/>
    </xf>
    <xf numFmtId="0" fontId="37" fillId="6" borderId="0" xfId="0" applyFont="1" applyFill="1" applyAlignment="1">
      <alignment horizontal="right" wrapText="1"/>
    </xf>
    <xf numFmtId="42" fontId="38" fillId="0" borderId="0" xfId="0" applyNumberFormat="1" applyFont="1" applyAlignment="1">
      <alignment horizontal="right" vertical="top" wrapText="1"/>
    </xf>
    <xf numFmtId="0" fontId="62" fillId="0" borderId="0" xfId="0" applyFont="1" applyAlignment="1">
      <alignment wrapText="1"/>
    </xf>
    <xf numFmtId="42" fontId="30" fillId="0" borderId="0" xfId="0" applyNumberFormat="1" applyFont="1"/>
    <xf numFmtId="0" fontId="30" fillId="0" borderId="0" xfId="0" applyFont="1" applyAlignment="1">
      <alignment horizontal="centerContinuous" wrapText="1"/>
    </xf>
    <xf numFmtId="0" fontId="4" fillId="0" borderId="0" xfId="0" applyFont="1" applyAlignment="1">
      <alignment horizontal="left" vertical="top" wrapText="1"/>
    </xf>
    <xf numFmtId="0" fontId="59" fillId="0" borderId="0" xfId="0" applyFont="1"/>
    <xf numFmtId="0" fontId="59" fillId="0" borderId="0" xfId="0" applyFont="1" applyProtection="1">
      <protection locked="0"/>
    </xf>
    <xf numFmtId="0" fontId="43" fillId="0" borderId="0" xfId="0" applyFont="1" applyAlignment="1">
      <alignment horizontal="left" vertical="top" wrapText="1"/>
    </xf>
    <xf numFmtId="1" fontId="42" fillId="0" borderId="0" xfId="0" applyNumberFormat="1" applyFont="1" applyAlignment="1">
      <alignment horizontal="right" vertical="top" shrinkToFit="1"/>
    </xf>
    <xf numFmtId="0" fontId="48" fillId="0" borderId="0" xfId="0" applyFont="1" applyAlignment="1">
      <alignment horizontal="left" vertical="top" wrapText="1"/>
    </xf>
    <xf numFmtId="42" fontId="44" fillId="0" borderId="0" xfId="0" applyNumberFormat="1" applyFont="1"/>
    <xf numFmtId="0" fontId="45" fillId="0" borderId="0" xfId="0" applyFont="1"/>
    <xf numFmtId="0" fontId="45" fillId="0" borderId="0" xfId="0" applyFont="1" applyAlignment="1">
      <alignment wrapText="1"/>
    </xf>
    <xf numFmtId="0" fontId="70" fillId="0" borderId="44" xfId="0" applyFont="1" applyBorder="1" applyAlignment="1">
      <alignment vertical="top"/>
    </xf>
    <xf numFmtId="0" fontId="62" fillId="0" borderId="30" xfId="0" applyFont="1" applyBorder="1" applyAlignment="1">
      <alignment wrapText="1"/>
    </xf>
    <xf numFmtId="42" fontId="62" fillId="0" borderId="30" xfId="1" applyFont="1" applyBorder="1"/>
    <xf numFmtId="42" fontId="62" fillId="0" borderId="30" xfId="0" applyNumberFormat="1" applyFont="1" applyBorder="1"/>
    <xf numFmtId="0" fontId="62" fillId="0" borderId="28" xfId="0" applyFont="1" applyBorder="1"/>
    <xf numFmtId="0" fontId="62" fillId="0" borderId="32" xfId="0" applyFont="1" applyBorder="1"/>
    <xf numFmtId="0" fontId="15" fillId="0" borderId="32" xfId="0" applyFont="1" applyBorder="1" applyAlignment="1">
      <alignment wrapText="1"/>
    </xf>
    <xf numFmtId="0" fontId="62" fillId="6" borderId="32" xfId="0" applyFont="1" applyFill="1" applyBorder="1"/>
    <xf numFmtId="0" fontId="17" fillId="6" borderId="32" xfId="0" applyFont="1" applyFill="1" applyBorder="1"/>
    <xf numFmtId="0" fontId="24" fillId="0" borderId="32" xfId="0" applyFont="1" applyBorder="1"/>
    <xf numFmtId="0" fontId="17" fillId="6" borderId="32" xfId="0" applyFont="1" applyFill="1" applyBorder="1" applyAlignment="1">
      <alignment wrapText="1"/>
    </xf>
    <xf numFmtId="0" fontId="0" fillId="0" borderId="33" xfId="0" applyBorder="1" applyAlignment="1">
      <alignment wrapText="1"/>
    </xf>
    <xf numFmtId="42" fontId="0" fillId="0" borderId="33" xfId="1" applyFont="1" applyBorder="1"/>
    <xf numFmtId="42" fontId="0" fillId="0" borderId="33" xfId="0" applyNumberFormat="1" applyBorder="1"/>
    <xf numFmtId="42" fontId="62" fillId="0" borderId="15" xfId="1" applyFont="1" applyBorder="1" applyAlignment="1">
      <alignment horizontal="centerContinuous"/>
    </xf>
    <xf numFmtId="42" fontId="71" fillId="0" borderId="0" xfId="0" applyNumberFormat="1" applyFont="1" applyAlignment="1">
      <alignment horizontal="centerContinuous"/>
    </xf>
    <xf numFmtId="42" fontId="63" fillId="0" borderId="47" xfId="0" applyNumberFormat="1" applyFont="1" applyBorder="1" applyAlignment="1">
      <alignment wrapText="1"/>
    </xf>
    <xf numFmtId="42" fontId="63" fillId="0" borderId="23" xfId="0" applyNumberFormat="1" applyFont="1" applyBorder="1" applyAlignment="1">
      <alignment wrapText="1"/>
    </xf>
    <xf numFmtId="0" fontId="45" fillId="6" borderId="0" xfId="0" applyFont="1" applyFill="1" applyAlignment="1">
      <alignment horizontal="left" indent="1"/>
    </xf>
    <xf numFmtId="0" fontId="72" fillId="6" borderId="0" xfId="0" applyFont="1" applyFill="1" applyAlignment="1">
      <alignment horizontal="centerContinuous" vertical="center" wrapText="1"/>
    </xf>
    <xf numFmtId="42" fontId="30" fillId="0" borderId="9" xfId="0" applyNumberFormat="1" applyFont="1" applyBorder="1" applyAlignment="1">
      <alignment horizontal="centerContinuous"/>
    </xf>
    <xf numFmtId="0" fontId="46" fillId="0" borderId="4" xfId="0" applyFont="1" applyBorder="1" applyAlignment="1">
      <alignment horizontal="centerContinuous" vertical="top" wrapText="1"/>
    </xf>
    <xf numFmtId="0" fontId="46" fillId="0" borderId="7" xfId="0" applyFont="1" applyBorder="1" applyAlignment="1">
      <alignment horizontal="centerContinuous" vertical="top" wrapText="1"/>
    </xf>
    <xf numFmtId="0" fontId="30" fillId="0" borderId="0" xfId="0" applyFont="1" applyAlignment="1">
      <alignment horizontal="centerContinuous"/>
    </xf>
    <xf numFmtId="0" fontId="66" fillId="6" borderId="14" xfId="2" applyFont="1" applyFill="1" applyBorder="1" applyAlignment="1">
      <alignment horizontal="right" vertical="center"/>
    </xf>
    <xf numFmtId="0" fontId="28" fillId="0" borderId="4" xfId="0" applyFont="1" applyBorder="1" applyAlignment="1">
      <alignment horizontal="left" vertical="top" wrapText="1"/>
    </xf>
    <xf numFmtId="0" fontId="73" fillId="0" borderId="0" xfId="0" applyFont="1"/>
    <xf numFmtId="1" fontId="33" fillId="0" borderId="8" xfId="0" applyNumberFormat="1" applyFont="1" applyBorder="1" applyAlignment="1">
      <alignment horizontal="right" vertical="top" shrinkToFit="1"/>
    </xf>
    <xf numFmtId="0" fontId="34" fillId="0" borderId="23" xfId="0" applyFont="1" applyBorder="1" applyAlignment="1">
      <alignment horizontal="left" vertical="top" wrapText="1"/>
    </xf>
    <xf numFmtId="164" fontId="34" fillId="0" borderId="23" xfId="1" applyNumberFormat="1" applyFont="1" applyBorder="1" applyAlignment="1">
      <alignment horizontal="center" vertical="top" wrapText="1"/>
    </xf>
    <xf numFmtId="42" fontId="27" fillId="0" borderId="4" xfId="1" applyFont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 wrapText="1"/>
    </xf>
    <xf numFmtId="1" fontId="74" fillId="0" borderId="6" xfId="0" applyNumberFormat="1" applyFont="1" applyBorder="1" applyAlignment="1">
      <alignment horizontal="right" vertical="top" shrinkToFit="1"/>
    </xf>
    <xf numFmtId="164" fontId="8" fillId="0" borderId="4" xfId="1" applyNumberFormat="1" applyFont="1" applyFill="1" applyBorder="1" applyAlignment="1">
      <alignment horizontal="center" vertical="top" wrapText="1"/>
    </xf>
    <xf numFmtId="42" fontId="9" fillId="0" borderId="4" xfId="1" applyFont="1" applyFill="1" applyBorder="1" applyAlignment="1">
      <alignment horizontal="left" vertical="top" shrinkToFit="1"/>
    </xf>
    <xf numFmtId="42" fontId="27" fillId="0" borderId="4" xfId="1" applyFont="1" applyFill="1" applyBorder="1" applyAlignment="1">
      <alignment horizontal="left" vertical="top" shrinkToFit="1"/>
    </xf>
    <xf numFmtId="164" fontId="8" fillId="0" borderId="9" xfId="1" applyNumberFormat="1" applyFont="1" applyFill="1" applyBorder="1" applyAlignment="1">
      <alignment horizontal="center" vertical="top" wrapText="1"/>
    </xf>
    <xf numFmtId="164" fontId="34" fillId="0" borderId="4" xfId="1" applyNumberFormat="1" applyFont="1" applyFill="1" applyBorder="1" applyAlignment="1">
      <alignment horizontal="center" vertical="top" wrapText="1"/>
    </xf>
    <xf numFmtId="42" fontId="0" fillId="0" borderId="4" xfId="1" applyFont="1" applyFill="1" applyBorder="1" applyAlignment="1">
      <alignment horizontal="left" vertical="top" shrinkToFit="1"/>
    </xf>
    <xf numFmtId="42" fontId="0" fillId="0" borderId="4" xfId="1" applyFont="1" applyFill="1" applyBorder="1"/>
    <xf numFmtId="42" fontId="27" fillId="0" borderId="4" xfId="1" applyFont="1" applyFill="1" applyBorder="1"/>
    <xf numFmtId="164" fontId="52" fillId="0" borderId="9" xfId="0" applyNumberFormat="1" applyFont="1" applyBorder="1" applyAlignment="1">
      <alignment horizontal="left" vertical="top" wrapText="1"/>
    </xf>
    <xf numFmtId="164" fontId="52" fillId="0" borderId="4" xfId="0" applyNumberFormat="1" applyFont="1" applyBorder="1" applyAlignment="1">
      <alignment horizontal="left" vertical="top" wrapText="1"/>
    </xf>
    <xf numFmtId="164" fontId="57" fillId="2" borderId="4" xfId="0" applyNumberFormat="1" applyFont="1" applyFill="1" applyBorder="1" applyAlignment="1">
      <alignment horizontal="left"/>
    </xf>
    <xf numFmtId="42" fontId="52" fillId="0" borderId="4" xfId="0" applyNumberFormat="1" applyFont="1" applyBorder="1" applyAlignment="1">
      <alignment horizontal="left" vertical="top" wrapText="1"/>
    </xf>
    <xf numFmtId="164" fontId="52" fillId="0" borderId="23" xfId="0" applyNumberFormat="1" applyFont="1" applyBorder="1" applyAlignment="1">
      <alignment horizontal="left" vertical="top" wrapText="1"/>
    </xf>
    <xf numFmtId="42" fontId="0" fillId="0" borderId="26" xfId="0" applyNumberFormat="1" applyBorder="1"/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</cellXfs>
  <cellStyles count="3">
    <cellStyle name="Hipervínculo" xfId="2" builtinId="8"/>
    <cellStyle name="Moneda [0]" xfId="1" builtinId="7"/>
    <cellStyle name="Normal" xfId="0" builtinId="0"/>
  </cellStyles>
  <dxfs count="33">
    <dxf>
      <font>
        <b val="0"/>
        <i val="0"/>
        <strike val="0"/>
        <u val="none"/>
        <sz val="11"/>
        <color theme="1"/>
        <name val="Aptos Narrow"/>
        <family val="2"/>
        <charset val="134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Aptos Narrow"/>
        <family val="2"/>
        <charset val="134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Aptos Narrow"/>
        <family val="2"/>
        <charset val="134"/>
        <scheme val="none"/>
      </font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5"/>
        <color auto="1"/>
        <name val="Trebuchet MS"/>
        <family val="2"/>
        <charset val="134"/>
        <scheme val="none"/>
      </font>
      <numFmt numFmtId="164" formatCode="&quot;$&quot;#,##0"/>
      <alignment horizontal="center" vertical="top" textRotation="0" wrapText="1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5"/>
        <color auto="1"/>
        <name val="Trebuchet MS"/>
        <family val="2"/>
        <charset val="134"/>
        <scheme val="none"/>
      </font>
      <alignment horizontal="left" vertical="top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5"/>
        <color rgb="FF000000"/>
        <name val="Trebuchet MS"/>
        <family val="2"/>
        <charset val="134"/>
        <scheme val="none"/>
      </font>
      <numFmt numFmtId="1" formatCode="0"/>
      <alignment horizontal="right" vertical="top" shrinkToFit="1"/>
      <border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numFmt numFmtId="0" formatCode="General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28"/>
        <color theme="1"/>
        <name val="Aptos Narrow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30"/>
        <name val="Aptos Narrow"/>
        <family val="2"/>
        <scheme val="minor"/>
      </font>
      <numFmt numFmtId="32" formatCode="_ &quot;$&quot;* #,##0_ ;_ &quot;$&quot;* \-#,##0_ ;_ &quot;$&quot;* &quot;-&quot;_ ;_ @_ "/>
      <border diagonalUp="0" diagonalDown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30"/>
        <color theme="1"/>
        <name val="Aptos Narrow"/>
        <family val="2"/>
        <scheme val="none"/>
      </font>
      <numFmt numFmtId="0" formatCode="General"/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30"/>
        <color theme="1"/>
        <name val="Aptos Narrow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30"/>
        <color auto="1"/>
        <name val="Trebuchet MS"/>
        <family val="2"/>
        <scheme val="none"/>
      </font>
      <numFmt numFmtId="32" formatCode="_ &quot;$&quot;* #,##0_ ;_ &quot;$&quot;* \-#,##0_ ;_ &quot;$&quot;* &quot;-&quot;_ ;_ @_ 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outline val="0"/>
        <shadow val="0"/>
        <u val="none"/>
        <vertAlign val="baseline"/>
        <sz val="30"/>
        <color auto="1"/>
        <name val="Trebuchet MS"/>
        <family val="2"/>
        <scheme val="none"/>
      </font>
      <numFmt numFmtId="32" formatCode="_ &quot;$&quot;* #,##0_ ;_ &quot;$&quot;* \-#,##0_ ;_ &quot;$&quot;* &quot;-&quot;_ ;_ @_ 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outline val="0"/>
        <shadow val="0"/>
        <u val="none"/>
        <vertAlign val="baseline"/>
        <sz val="30"/>
        <color auto="1"/>
        <name val="Trebuchet MS"/>
        <family val="2"/>
        <scheme val="none"/>
      </font>
      <numFmt numFmtId="32" formatCode="_ &quot;$&quot;* #,##0_ ;_ &quot;$&quot;* \-#,##0_ ;_ &quot;$&quot;* &quot;-&quot;_ ;_ @_ 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outline val="0"/>
        <shadow val="0"/>
        <u val="none"/>
        <vertAlign val="baseline"/>
        <sz val="30"/>
        <color auto="1"/>
        <name val="Trebuchet MS"/>
        <family val="2"/>
        <scheme val="none"/>
      </font>
      <numFmt numFmtId="164" formatCode="&quot;$&quot;#,##0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30"/>
        <color auto="1"/>
        <name val="Trebuchet MS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outline val="0"/>
        <shadow val="0"/>
        <u val="none"/>
        <vertAlign val="baseline"/>
        <sz val="30"/>
        <color rgb="FF000000"/>
        <name val="Trebuchet MS"/>
        <family val="2"/>
        <scheme val="none"/>
      </font>
      <numFmt numFmtId="1" formatCode="0"/>
      <alignment horizontal="center" vertical="top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26"/>
        <name val="Aptos Narrow"/>
        <family val="2"/>
        <scheme val="minor"/>
      </font>
      <fill>
        <patternFill patternType="solid">
          <fgColor indexed="64"/>
          <bgColor theme="8" tint="0.79998168889431442"/>
        </patternFill>
      </fill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font>
        <b val="0"/>
        <i val="0"/>
        <strike val="0"/>
        <u val="none"/>
        <sz val="11"/>
        <color theme="1"/>
        <name val="Aptos Narrow"/>
        <family val="2"/>
        <charset val="134"/>
        <scheme val="none"/>
      </font>
      <alignment horizontal="right" textRotation="0" indent="0" justifyLastLine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Aptos Narrow"/>
        <family val="2"/>
        <charset val="134"/>
        <scheme val="none"/>
      </font>
      <alignment horizontal="right" textRotation="0" indent="0" justifyLastLine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Aptos Narrow"/>
        <family val="2"/>
        <charset val="134"/>
        <scheme val="none"/>
      </font>
      <alignment horizontal="right" textRotation="0" indent="0" justifyLastLine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5"/>
        <color auto="1"/>
        <name val="Trebuchet MS"/>
        <family val="2"/>
        <charset val="134"/>
        <scheme val="none"/>
      </font>
      <alignment horizontal="right" vertical="top" textRotation="0" wrapText="1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5"/>
        <color auto="1"/>
        <name val="Trebuchet MS"/>
        <family val="2"/>
        <charset val="134"/>
        <scheme val="none"/>
      </font>
      <alignment horizontal="left" vertical="top" textRotation="0" wrapText="1" indent="0" justifyLastLine="0" shrinkToFit="0" readingOrder="0"/>
      <border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outline val="0"/>
        <shadow val="0"/>
        <u val="none"/>
        <vertAlign val="baseline"/>
        <sz val="24"/>
        <color rgb="FF000000"/>
        <name val="Trebuchet MS"/>
        <family val="2"/>
        <scheme val="none"/>
      </font>
      <numFmt numFmtId="1" formatCode="0"/>
      <alignment horizontal="center" vertical="top" textRotation="0" indent="0" justifyLastLine="0" shrinkToFit="1" readingOrder="0"/>
      <border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border outline="0">
        <right style="thin">
          <color rgb="FF000000"/>
        </right>
      </border>
    </dxf>
    <dxf>
      <font>
        <b/>
        <i val="0"/>
        <strike val="0"/>
        <u val="none"/>
        <sz val="15"/>
        <color auto="1"/>
        <name val="Trebuchet MS"/>
        <family val="2"/>
        <charset val="134"/>
        <scheme val="none"/>
      </font>
      <alignment horizontal="left" vertical="top" textRotation="0" wrapText="1" indent="0" justifyLastLine="0" shrinkToFit="0" readingOrder="0"/>
      <border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outline val="0"/>
        <shadow val="0"/>
        <u val="none"/>
        <vertAlign val="baseline"/>
        <sz val="24"/>
        <color rgb="FF000000"/>
        <name val="Trebuchet MS"/>
        <family val="2"/>
        <scheme val="none"/>
      </font>
      <numFmt numFmtId="1" formatCode="0"/>
      <alignment horizontal="center" vertical="top" textRotation="0" indent="0" justifyLastLine="0" shrinkToFit="1" readingOrder="0"/>
      <border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border outline="0">
        <right style="thin">
          <color rgb="FF000000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670067</xdr:colOff>
      <xdr:row>0</xdr:row>
      <xdr:rowOff>132462</xdr:rowOff>
    </xdr:from>
    <xdr:to>
      <xdr:col>6</xdr:col>
      <xdr:colOff>931545</xdr:colOff>
      <xdr:row>1</xdr:row>
      <xdr:rowOff>363123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Aux">
              <a:extLst>
                <a:ext uri="{FF2B5EF4-FFF2-40B4-BE49-F238E27FC236}">
                  <a16:creationId xmlns:a16="http://schemas.microsoft.com/office/drawing/2014/main" id="{8EDB27E0-66E4-4085-A62E-E3636BF2A72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ux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92823" y="132462"/>
              <a:ext cx="2412369" cy="864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6" name="Rectángulo 27">
          <a:extLst>
            <a:ext uri="{FF2B5EF4-FFF2-40B4-BE49-F238E27FC236}">
              <a16:creationId xmlns:a16="http://schemas.microsoft.com/office/drawing/2014/main" id="{C873CC12-E4BA-4301-A303-8CFA549ECEB5}"/>
            </a:ext>
          </a:extLst>
        </xdr:cNvPr>
        <xdr:cNvSpPr/>
      </xdr:nvSpPr>
      <xdr:spPr>
        <a:xfrm>
          <a:off x="2581835" y="0"/>
          <a:ext cx="3630706" cy="950259"/>
        </a:xfrm>
        <a:custGeom>
          <a:avLst/>
          <a:gdLst>
            <a:gd name="connsiteX0" fmla="*/ 0 w 1676400"/>
            <a:gd name="connsiteY0" fmla="*/ 0 h 468086"/>
            <a:gd name="connsiteX1" fmla="*/ 1676400 w 1676400"/>
            <a:gd name="connsiteY1" fmla="*/ 0 h 468086"/>
            <a:gd name="connsiteX2" fmla="*/ 1676400 w 1676400"/>
            <a:gd name="connsiteY2" fmla="*/ 468086 h 468086"/>
            <a:gd name="connsiteX3" fmla="*/ 0 w 1676400"/>
            <a:gd name="connsiteY3" fmla="*/ 468086 h 468086"/>
            <a:gd name="connsiteX4" fmla="*/ 0 w 1676400"/>
            <a:gd name="connsiteY4" fmla="*/ 0 h 468086"/>
            <a:gd name="connsiteX0" fmla="*/ 0 w 1676400"/>
            <a:gd name="connsiteY0" fmla="*/ 0 h 468086"/>
            <a:gd name="connsiteX1" fmla="*/ 1676400 w 1676400"/>
            <a:gd name="connsiteY1" fmla="*/ 250372 h 468086"/>
            <a:gd name="connsiteX2" fmla="*/ 1676400 w 1676400"/>
            <a:gd name="connsiteY2" fmla="*/ 468086 h 468086"/>
            <a:gd name="connsiteX3" fmla="*/ 0 w 1676400"/>
            <a:gd name="connsiteY3" fmla="*/ 468086 h 468086"/>
            <a:gd name="connsiteX4" fmla="*/ 0 w 1676400"/>
            <a:gd name="connsiteY4" fmla="*/ 0 h 4680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76400" h="468086">
              <a:moveTo>
                <a:pt x="0" y="0"/>
              </a:moveTo>
              <a:lnTo>
                <a:pt x="1676400" y="250372"/>
              </a:lnTo>
              <a:lnTo>
                <a:pt x="1676400" y="468086"/>
              </a:lnTo>
              <a:lnTo>
                <a:pt x="0" y="468086"/>
              </a:lnTo>
              <a:lnTo>
                <a:pt x="0" y="0"/>
              </a:lnTo>
              <a:close/>
            </a:path>
          </a:pathLst>
        </a:cu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GUARDAR</a:t>
          </a:r>
          <a:r>
            <a:rPr lang="es-CL" sz="1100" baseline="0"/>
            <a:t> COTIZACIÓN Como pdf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90748</xdr:colOff>
      <xdr:row>1</xdr:row>
      <xdr:rowOff>269125</xdr:rowOff>
    </xdr:from>
    <xdr:to>
      <xdr:col>2</xdr:col>
      <xdr:colOff>553182</xdr:colOff>
      <xdr:row>3</xdr:row>
      <xdr:rowOff>363220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89CCF4-B490-E8C2-D12B-5D3935B99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748" y="497725"/>
          <a:ext cx="2987194" cy="2880475"/>
        </a:xfrm>
        <a:prstGeom prst="rect">
          <a:avLst/>
        </a:prstGeom>
      </xdr:spPr>
    </xdr:pic>
    <xdr:clientData/>
  </xdr:twoCellAnchor>
  <xdr:twoCellAnchor editAs="oneCell">
    <xdr:from>
      <xdr:col>11</xdr:col>
      <xdr:colOff>1236195</xdr:colOff>
      <xdr:row>435</xdr:row>
      <xdr:rowOff>330200</xdr:rowOff>
    </xdr:from>
    <xdr:to>
      <xdr:col>11</xdr:col>
      <xdr:colOff>2153143</xdr:colOff>
      <xdr:row>436</xdr:row>
      <xdr:rowOff>590550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05D966C-5B24-423C-98DF-CB38DA534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3795" y="23342600"/>
          <a:ext cx="905518" cy="8699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milio Vargas Cristi" id="{9526CFA0-0EC1-46CB-9EC3-F2BF10767C37}" userId="f47a3e61e540850b" providerId="Windows Live"/>
</personList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ux" xr10:uid="{37FE7C95-3D5B-451C-9FDA-DCD3BFEE40D7}" sourceName="RESUMEN-_x000a_PEDIDO">
  <extLst>
    <x:ext xmlns:x15="http://schemas.microsoft.com/office/spreadsheetml/2010/11/main" uri="{2F2917AC-EB37-4324-AD4E-5DD8C200BD13}">
      <x15:tableSlicerCache tableId="1" column="7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ux" xr10:uid="{05D92B14-B7E7-4C6E-B7E4-37757F8802DB}" cache="SegmentaciónDeDatos_Aux" caption="RESUMEN-_x000a_PEDIDO" columnCount="2" rowHeight="2476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9CD0466-27FA-488B-B244-50737471E5CD}" name="Tabla337" displayName="Tabla337" ref="A2:C27" totalsRowShown="0">
  <autoFilter ref="A2:C27" xr:uid="{00000000-0009-0000-0100-000003000000}"/>
  <tableColumns count="3">
    <tableColumn id="1" xr3:uid="{6E8372EB-14EA-40CA-8428-A891E407F75F}" name="Categoria" dataDxfId="32"/>
    <tableColumn id="2" xr3:uid="{659D0341-2D8B-4D37-B57A-4EC8EACC06DD}" name="n" dataDxfId="31"/>
    <tableColumn id="3" xr3:uid="{25015C3F-DD7A-4183-A4F8-214380CBDB7F}" name="TABLA DE REPUESTOS Y PRECIOS" dataDxfId="3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E97ED8-BB6C-4DB4-A666-A4839D7B76B0}" name="Tabla33" displayName="Tabla33" ref="A4:G412" totalsRowShown="0">
  <autoFilter ref="A4:G412" xr:uid="{00000000-0009-0000-0100-000003000000}"/>
  <tableColumns count="7">
    <tableColumn id="1" xr3:uid="{76DD0428-D059-455A-AC52-1F5974A5EA02}" name="Categoria" dataDxfId="29"/>
    <tableColumn id="2" xr3:uid="{0CB4C0BA-9C48-48D7-A524-BF12DFCAC24C}" name="n" dataDxfId="28"/>
    <tableColumn id="3" xr3:uid="{209BA434-EBBB-4DA7-AEEC-BE8635A2C2B3}" name="TABLA DE REPUESTOS Y PRECIOS" dataDxfId="27"/>
    <tableColumn id="4" xr3:uid="{373CE803-FEEE-4C43-8050-3EB210401E87}" name=" 1-3 U " dataDxfId="26"/>
    <tableColumn id="5" xr3:uid="{DC7D159B-171A-4FAD-813E-580DF9BFAAB6}" name=" DE 4 UNIDADES " dataDxfId="25"/>
    <tableColumn id="6" xr3:uid="{30B9D577-EA63-43EF-A495-A559E4121781}" name=" 10-19 U " dataDxfId="24"/>
    <tableColumn id="7" xr3:uid="{944FF06C-DA29-4F8A-943D-C12BE0109E77}" name=" Desde 20 U " dataDxfId="23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DCA988-A088-4264-86BD-A2EB2AF02540}" name="Tabla6_23252" displayName="Tabla6_23252" ref="B4:H424" totalsRowShown="0">
  <autoFilter ref="B4:H424" xr:uid="{92DCA988-A088-4264-86BD-A2EB2AF02540}"/>
  <tableColumns count="7">
    <tableColumn id="1" xr3:uid="{0860EAB7-ACC7-470C-BE28-3600BD6238B2}" name="LETRA R .K A"/>
    <tableColumn id="2" xr3:uid="{9B63738F-27FD-43F9-90F7-1D75F4784790}" name="NUMERO">
      <calculatedColumnFormula>'2.HACER PEDIDO ACA'!C14</calculatedColumnFormula>
    </tableColumn>
    <tableColumn id="3" xr3:uid="{AB639D92-943D-434D-BED0-88643AE33200}" name="REPUESTO">
      <calculatedColumnFormula>'2.HACER PEDIDO ACA'!D14</calculatedColumnFormula>
    </tableColumn>
    <tableColumn id="4" xr3:uid="{B916F504-3C9A-469F-80EB-C41851C599DC}" name="CANTIDAD">
      <calculatedColumnFormula>'2.HACER PEDIDO ACA'!J14</calculatedColumnFormula>
    </tableColumn>
    <tableColumn id="5" xr3:uid="{A6CF0202-7DF9-4372-89CA-592CC0F9A590}" name="PRECIO">
      <calculatedColumnFormula>'2.HACER PEDIDO ACA'!K14</calculatedColumnFormula>
    </tableColumn>
    <tableColumn id="6" xr3:uid="{8B2347E6-1FD9-4F02-A34F-A511A1C4000C}" name="DETALLE">
      <calculatedColumnFormula>Tabla6_23252[[#This Row],[CANTIDAD]]*Tabla6_23252[[#This Row],[PRECIO]]</calculatedColumnFormula>
    </tableColumn>
    <tableColumn id="7" xr3:uid="{4E319571-2159-404A-9076-4D7839303F48}" name="RESUMEN-_x000a_PEDIDO" dataDxfId="22">
      <calculatedColumnFormula>IF(Tabla6_23252[[#This Row],[CANTIDAD]]&gt;0,"Agregado","No agrega")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3:M433" totalsRowShown="0" headerRowDxfId="21" headerRowBorderDxfId="20" tableBorderDxfId="19" totalsRowBorderDxfId="18">
  <autoFilter ref="B13:M433" xr:uid="{00000000-0009-0000-0100-000005000000}"/>
  <tableColumns count="12">
    <tableColumn id="1" xr3:uid="{00000000-0010-0000-0200-000001000000}" name="LETRA_x000a_ R .K A" dataDxfId="17"/>
    <tableColumn id="2" xr3:uid="{00000000-0010-0000-0200-000002000000}" name="Nro" dataDxfId="16"/>
    <tableColumn id="3" xr3:uid="{00000000-0010-0000-0200-000003000000}" name="REPUESTO" dataDxfId="15"/>
    <tableColumn id="4" xr3:uid="{00000000-0010-0000-0200-000004000000}" name="1-3 U" dataDxfId="14"/>
    <tableColumn id="5" xr3:uid="{00000000-0010-0000-0200-000005000000}" name="DE 4 UNIDADES" dataDxfId="13"/>
    <tableColumn id="6" xr3:uid="{00000000-0010-0000-0200-000006000000}" name="10-19 U" dataDxfId="12"/>
    <tableColumn id="7" xr3:uid="{00000000-0010-0000-0200-000007000000}" name="Desde 20 U" dataDxfId="11"/>
    <tableColumn id="8" xr3:uid="{00000000-0010-0000-0200-000008000000}" name="Desde 50U" dataDxfId="10"/>
    <tableColumn id="9" xr3:uid="{00000000-0010-0000-0200-000009000000}" name="CANTIDAD" dataDxfId="9"/>
    <tableColumn id="10" xr3:uid="{00000000-0010-0000-0200-00000A000000}" name="PRECIO" dataDxfId="8">
      <calculatedColumnFormula>IF(J14&lt;4,E14,IF(J14&lt;10,F14,IF(J14&lt;20,G14,H14)))</calculatedColumnFormula>
    </tableColumn>
    <tableColumn id="11" xr3:uid="{00000000-0010-0000-0200-00000B000000}" name="DETALLE" dataDxfId="7">
      <calculatedColumnFormula>J14*K14</calculatedColumnFormula>
    </tableColumn>
    <tableColumn id="12" xr3:uid="{58BAE56D-86D4-4BFA-B65D-DD55063EA61E}" name="Pedido Listo" dataDxfId="6">
      <calculatedColumnFormula>IF(Tabla5[[#This Row],[CANTIDAD]]&gt;0,"Si","")</calculatedColumnFormula>
    </tableColumn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BFF9955-01C8-4C4D-AD3E-863DDCB3B8AE}" name="Tabla39" displayName="Tabla39" ref="A4:G425" totalsRowShown="0">
  <autoFilter ref="A4:G425" xr:uid="{00000000-0009-0000-0100-000003000000}"/>
  <tableColumns count="7">
    <tableColumn id="1" xr3:uid="{30031D0C-1412-45F4-BEBC-23435437074C}" name="Categoria"/>
    <tableColumn id="2" xr3:uid="{535D18EE-A22F-47A3-867D-FEA0CBF7334D}" name="Columna1" dataDxfId="5"/>
    <tableColumn id="3" xr3:uid="{C7E832E3-F761-4AC7-A5C8-8BE90AC74152}" name="TABLA DE REPUESTOS Y PRECIOS" dataDxfId="4"/>
    <tableColumn id="4" xr3:uid="{85BD100B-BD52-4F74-B23E-29745E3A4D08}" name=" 1-3 U " dataDxfId="3"/>
    <tableColumn id="5" xr3:uid="{198B8032-02C9-47ED-87E8-86F9794A615D}" name=" DE 4 UNIDADES " dataDxfId="2"/>
    <tableColumn id="6" xr3:uid="{1FADE835-5A37-4A75-A4D4-408707F303CE}" name=" 10-19 U " dataDxfId="1"/>
    <tableColumn id="7" xr3:uid="{93422786-7DEE-4F26-B415-FC76C1909569}" name=" Desde 20 U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5-02-11T08:32:52.58" personId="{9526CFA0-0EC1-46CB-9EC3-F2BF10767C37}" id="{2FE74D00-414C-45BA-B996-83EA4717199E}">
    <text>Para Guardar la cotización y enviarla como PDF, vaya a Archivo, Guardar como, seleccione tipo de archivo: “pdf”, guardela con un nombre, y nos la envia por wspp o email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microsoft.com/office/2017/10/relationships/threadedComment" Target="../threadedComments/threadedComment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microsoft.com/office/2007/relationships/slicer" Target="../slicers/slicer1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puestosdecalefont.com/" TargetMode="External"/><Relationship Id="rId2" Type="http://schemas.openxmlformats.org/officeDocument/2006/relationships/hyperlink" Target="http://www.elrincondelcalefont.cl/" TargetMode="External"/><Relationship Id="rId1" Type="http://schemas.openxmlformats.org/officeDocument/2006/relationships/hyperlink" Target="mailto:ventas.rincondelcalefont@gmail.com" TargetMode="External"/><Relationship Id="rId6" Type="http://schemas.openxmlformats.org/officeDocument/2006/relationships/table" Target="../tables/table4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96CB5-1BC4-4CE1-85C2-DD38F22DCA04}">
  <sheetPr codeName="Hoja6"/>
  <dimension ref="A1:C27"/>
  <sheetViews>
    <sheetView view="pageBreakPreview" topLeftCell="A2" zoomScale="55" zoomScaleNormal="50" zoomScaleSheetLayoutView="55" workbookViewId="0">
      <selection activeCell="A2" sqref="A2"/>
    </sheetView>
  </sheetViews>
  <sheetFormatPr baseColWidth="10" defaultColWidth="11" defaultRowHeight="15"/>
  <cols>
    <col min="1" max="1" width="10.5546875" customWidth="1"/>
    <col min="2" max="2" width="16.88671875" style="88" bestFit="1" customWidth="1"/>
    <col min="3" max="3" width="86.5546875" style="83" customWidth="1"/>
  </cols>
  <sheetData>
    <row r="1" spans="1:3" ht="20.399999999999999">
      <c r="A1" s="96"/>
      <c r="B1" s="97" t="s">
        <v>508</v>
      </c>
      <c r="C1" s="98"/>
    </row>
    <row r="2" spans="1:3" ht="31.2">
      <c r="A2" t="s">
        <v>430</v>
      </c>
      <c r="B2" s="85" t="s">
        <v>457</v>
      </c>
      <c r="C2" s="95" t="s">
        <v>432</v>
      </c>
    </row>
    <row r="3" spans="1:3" ht="30.6">
      <c r="A3" t="s">
        <v>20</v>
      </c>
      <c r="B3" s="92" t="s">
        <v>458</v>
      </c>
      <c r="C3" s="12" t="s">
        <v>461</v>
      </c>
    </row>
    <row r="4" spans="1:3" ht="30.6">
      <c r="A4" t="s">
        <v>20</v>
      </c>
      <c r="B4" s="86" t="s">
        <v>459</v>
      </c>
      <c r="C4" s="12" t="s">
        <v>460</v>
      </c>
    </row>
    <row r="5" spans="1:3" ht="61.2">
      <c r="A5" t="s">
        <v>20</v>
      </c>
      <c r="B5" s="93" t="s">
        <v>465</v>
      </c>
      <c r="C5" s="12" t="s">
        <v>462</v>
      </c>
    </row>
    <row r="6" spans="1:3" ht="30.6">
      <c r="A6" t="s">
        <v>20</v>
      </c>
      <c r="B6" s="86" t="s">
        <v>463</v>
      </c>
      <c r="C6" s="12" t="s">
        <v>464</v>
      </c>
    </row>
    <row r="7" spans="1:3" ht="30.6">
      <c r="A7" t="s">
        <v>20</v>
      </c>
      <c r="B7" s="86" t="s">
        <v>466</v>
      </c>
      <c r="C7" s="12" t="s">
        <v>467</v>
      </c>
    </row>
    <row r="8" spans="1:3" ht="30.6">
      <c r="A8" t="s">
        <v>20</v>
      </c>
      <c r="B8" s="86" t="s">
        <v>468</v>
      </c>
      <c r="C8" s="12" t="s">
        <v>469</v>
      </c>
    </row>
    <row r="9" spans="1:3" ht="30.6">
      <c r="A9" t="s">
        <v>20</v>
      </c>
      <c r="B9" s="86" t="s">
        <v>470</v>
      </c>
      <c r="C9" s="12" t="s">
        <v>471</v>
      </c>
    </row>
    <row r="10" spans="1:3" ht="30.6">
      <c r="A10" t="s">
        <v>20</v>
      </c>
      <c r="B10" s="86" t="s">
        <v>472</v>
      </c>
      <c r="C10" s="12" t="s">
        <v>473</v>
      </c>
    </row>
    <row r="11" spans="1:3" ht="30.6">
      <c r="A11" t="s">
        <v>20</v>
      </c>
      <c r="B11" s="86" t="s">
        <v>474</v>
      </c>
      <c r="C11" s="12" t="s">
        <v>475</v>
      </c>
    </row>
    <row r="12" spans="1:3" ht="30.6">
      <c r="A12" t="s">
        <v>20</v>
      </c>
      <c r="B12" s="86" t="s">
        <v>476</v>
      </c>
      <c r="C12" s="12" t="s">
        <v>477</v>
      </c>
    </row>
    <row r="13" spans="1:3" ht="30.6">
      <c r="A13" t="s">
        <v>20</v>
      </c>
      <c r="B13" s="86" t="s">
        <v>478</v>
      </c>
      <c r="C13" s="12" t="s">
        <v>479</v>
      </c>
    </row>
    <row r="14" spans="1:3" ht="30.6">
      <c r="A14" t="s">
        <v>20</v>
      </c>
      <c r="B14" s="86" t="s">
        <v>480</v>
      </c>
      <c r="C14" s="12" t="s">
        <v>481</v>
      </c>
    </row>
    <row r="15" spans="1:3" ht="30.6">
      <c r="A15" t="s">
        <v>9</v>
      </c>
      <c r="B15" s="92" t="s">
        <v>482</v>
      </c>
      <c r="C15" s="12" t="s">
        <v>483</v>
      </c>
    </row>
    <row r="16" spans="1:3" ht="30.6">
      <c r="A16" t="s">
        <v>9</v>
      </c>
      <c r="B16" s="92" t="s">
        <v>484</v>
      </c>
      <c r="C16" s="12" t="s">
        <v>485</v>
      </c>
    </row>
    <row r="17" spans="1:3" ht="30.6">
      <c r="A17" t="s">
        <v>9</v>
      </c>
      <c r="B17" s="92" t="s">
        <v>486</v>
      </c>
      <c r="C17" s="12" t="s">
        <v>487</v>
      </c>
    </row>
    <row r="18" spans="1:3" ht="30.6">
      <c r="A18" t="s">
        <v>9</v>
      </c>
      <c r="B18" s="92" t="s">
        <v>488</v>
      </c>
      <c r="C18" s="12" t="s">
        <v>489</v>
      </c>
    </row>
    <row r="19" spans="1:3" ht="30.6">
      <c r="A19" t="s">
        <v>9</v>
      </c>
      <c r="B19" s="92" t="s">
        <v>490</v>
      </c>
      <c r="C19" s="12" t="s">
        <v>491</v>
      </c>
    </row>
    <row r="20" spans="1:3" ht="30.6">
      <c r="A20" t="s">
        <v>9</v>
      </c>
      <c r="B20" s="92" t="s">
        <v>492</v>
      </c>
      <c r="C20" s="81" t="s">
        <v>493</v>
      </c>
    </row>
    <row r="21" spans="1:3" ht="61.2">
      <c r="A21" t="s">
        <v>10</v>
      </c>
      <c r="B21" s="94" t="s">
        <v>494</v>
      </c>
      <c r="C21" s="12" t="s">
        <v>495</v>
      </c>
    </row>
    <row r="22" spans="1:3" ht="30.6">
      <c r="A22" t="s">
        <v>10</v>
      </c>
      <c r="B22" s="92" t="s">
        <v>496</v>
      </c>
      <c r="C22" s="12" t="s">
        <v>497</v>
      </c>
    </row>
    <row r="23" spans="1:3" ht="40.799999999999997">
      <c r="A23" t="s">
        <v>10</v>
      </c>
      <c r="B23" s="92" t="s">
        <v>498</v>
      </c>
      <c r="C23" s="12" t="s">
        <v>499</v>
      </c>
    </row>
    <row r="24" spans="1:3" ht="61.2">
      <c r="A24" t="s">
        <v>10</v>
      </c>
      <c r="B24" s="92" t="s">
        <v>501</v>
      </c>
      <c r="C24" s="12" t="s">
        <v>500</v>
      </c>
    </row>
    <row r="25" spans="1:3" ht="40.799999999999997">
      <c r="A25" t="s">
        <v>10</v>
      </c>
      <c r="B25" s="92" t="s">
        <v>502</v>
      </c>
      <c r="C25" s="12" t="s">
        <v>503</v>
      </c>
    </row>
    <row r="26" spans="1:3" ht="61.2">
      <c r="A26" t="s">
        <v>10</v>
      </c>
      <c r="B26" s="92" t="s">
        <v>504</v>
      </c>
      <c r="C26" s="12" t="s">
        <v>505</v>
      </c>
    </row>
    <row r="27" spans="1:3" ht="30.6">
      <c r="A27" t="s">
        <v>10</v>
      </c>
      <c r="B27" s="92" t="s">
        <v>506</v>
      </c>
      <c r="C27" s="12" t="s">
        <v>507</v>
      </c>
    </row>
  </sheetData>
  <sheetProtection selectLockedCells="1" autoFilter="0" selectUnlockedCells="1"/>
  <pageMargins left="0.70866141732283472" right="0.70866141732283472" top="0.74803149606299213" bottom="0.74803149606299213" header="0.31496062992125984" footer="0.31496062992125984"/>
  <pageSetup scale="65" fitToHeight="0"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EF84C-13E8-4F11-9A44-23D8115BC0D1}">
  <sheetPr codeName="Hoja5"/>
  <dimension ref="A2:G412"/>
  <sheetViews>
    <sheetView view="pageBreakPreview" topLeftCell="A5" zoomScale="55" zoomScaleNormal="50" zoomScaleSheetLayoutView="55" workbookViewId="0">
      <selection activeCell="C27" sqref="C27"/>
    </sheetView>
  </sheetViews>
  <sheetFormatPr baseColWidth="10" defaultColWidth="11" defaultRowHeight="15"/>
  <cols>
    <col min="1" max="1" width="10.5546875" customWidth="1"/>
    <col min="2" max="2" width="9.5546875" style="88" customWidth="1"/>
    <col min="3" max="3" width="48.109375" style="83" customWidth="1"/>
    <col min="4" max="4" width="16.77734375" style="80" bestFit="1" customWidth="1"/>
    <col min="5" max="5" width="14.6640625" style="80" bestFit="1" customWidth="1"/>
    <col min="6" max="6" width="14.109375" style="80" bestFit="1" customWidth="1"/>
    <col min="7" max="7" width="15.6640625" style="80" bestFit="1" customWidth="1"/>
  </cols>
  <sheetData>
    <row r="2" spans="1:7" ht="14.4">
      <c r="B2" s="304" t="s">
        <v>456</v>
      </c>
      <c r="C2" s="305"/>
      <c r="D2" s="71"/>
      <c r="E2" s="71"/>
      <c r="F2" s="71"/>
      <c r="G2" s="72"/>
    </row>
    <row r="3" spans="1:7" ht="22.2">
      <c r="A3" t="s">
        <v>14</v>
      </c>
      <c r="B3" s="84"/>
      <c r="C3" s="5"/>
      <c r="D3" s="73"/>
      <c r="E3" s="74"/>
      <c r="F3" s="74"/>
      <c r="G3" s="74"/>
    </row>
    <row r="4" spans="1:7" ht="31.2">
      <c r="A4" t="s">
        <v>430</v>
      </c>
      <c r="B4" s="85" t="s">
        <v>457</v>
      </c>
      <c r="C4" s="89" t="s">
        <v>432</v>
      </c>
      <c r="D4" s="90" t="s">
        <v>433</v>
      </c>
      <c r="E4" s="91" t="s">
        <v>434</v>
      </c>
      <c r="F4" s="91" t="s">
        <v>435</v>
      </c>
      <c r="G4" s="91" t="s">
        <v>436</v>
      </c>
    </row>
    <row r="5" spans="1:7" ht="30.6">
      <c r="A5" t="s">
        <v>20</v>
      </c>
      <c r="B5" s="86">
        <v>1</v>
      </c>
      <c r="C5" s="12" t="s">
        <v>21</v>
      </c>
      <c r="D5" s="65">
        <v>1750</v>
      </c>
      <c r="E5" s="75">
        <v>1300</v>
      </c>
      <c r="F5" s="75">
        <v>1150</v>
      </c>
      <c r="G5" s="75">
        <v>1050</v>
      </c>
    </row>
    <row r="6" spans="1:7" ht="30.6">
      <c r="A6" t="s">
        <v>20</v>
      </c>
      <c r="B6" s="86">
        <v>2</v>
      </c>
      <c r="C6" s="12" t="s">
        <v>22</v>
      </c>
      <c r="D6" s="65">
        <v>1750</v>
      </c>
      <c r="E6" s="75">
        <v>1300</v>
      </c>
      <c r="F6" s="75">
        <v>1150</v>
      </c>
      <c r="G6" s="75">
        <v>1050</v>
      </c>
    </row>
    <row r="7" spans="1:7" ht="30.6">
      <c r="A7" t="s">
        <v>20</v>
      </c>
      <c r="B7" s="86">
        <v>3</v>
      </c>
      <c r="C7" s="12" t="s">
        <v>23</v>
      </c>
      <c r="D7" s="65">
        <v>2650</v>
      </c>
      <c r="E7" s="75">
        <v>2150</v>
      </c>
      <c r="F7" s="75">
        <v>1990</v>
      </c>
      <c r="G7" s="75">
        <v>1790</v>
      </c>
    </row>
    <row r="8" spans="1:7" ht="30.6">
      <c r="A8" t="s">
        <v>20</v>
      </c>
      <c r="B8" s="86">
        <v>4</v>
      </c>
      <c r="C8" s="12" t="s">
        <v>24</v>
      </c>
      <c r="D8" s="65">
        <v>3800</v>
      </c>
      <c r="E8" s="75">
        <v>3050</v>
      </c>
      <c r="F8" s="75">
        <v>2950</v>
      </c>
      <c r="G8" s="75">
        <v>2850</v>
      </c>
    </row>
    <row r="9" spans="1:7" ht="30.6">
      <c r="A9" t="s">
        <v>20</v>
      </c>
      <c r="B9" s="86">
        <v>5</v>
      </c>
      <c r="C9" s="12" t="s">
        <v>25</v>
      </c>
      <c r="D9" s="65">
        <v>3890</v>
      </c>
      <c r="E9" s="75">
        <v>3150</v>
      </c>
      <c r="F9" s="75">
        <v>2990</v>
      </c>
      <c r="G9" s="75">
        <v>2900</v>
      </c>
    </row>
    <row r="10" spans="1:7" ht="30.6">
      <c r="A10" t="s">
        <v>20</v>
      </c>
      <c r="B10" s="86">
        <v>6</v>
      </c>
      <c r="C10" s="12" t="s">
        <v>26</v>
      </c>
      <c r="D10" s="65">
        <v>4100</v>
      </c>
      <c r="E10" s="75">
        <v>3690</v>
      </c>
      <c r="F10" s="75">
        <v>3300</v>
      </c>
      <c r="G10" s="75">
        <v>3190</v>
      </c>
    </row>
    <row r="11" spans="1:7" ht="30.6">
      <c r="A11" t="s">
        <v>20</v>
      </c>
      <c r="B11" s="86">
        <v>7</v>
      </c>
      <c r="C11" s="12" t="s">
        <v>27</v>
      </c>
      <c r="D11" s="65">
        <v>3600</v>
      </c>
      <c r="E11" s="75">
        <v>3000</v>
      </c>
      <c r="F11" s="75">
        <v>2750</v>
      </c>
      <c r="G11" s="75">
        <v>2490</v>
      </c>
    </row>
    <row r="12" spans="1:7" ht="30.6">
      <c r="A12" t="s">
        <v>20</v>
      </c>
      <c r="B12" s="86">
        <v>8</v>
      </c>
      <c r="C12" s="12" t="s">
        <v>28</v>
      </c>
      <c r="D12" s="65">
        <v>5500</v>
      </c>
      <c r="E12" s="75">
        <v>4900</v>
      </c>
      <c r="F12" s="75">
        <v>4700</v>
      </c>
      <c r="G12" s="75">
        <v>4550</v>
      </c>
    </row>
    <row r="13" spans="1:7" ht="30.6">
      <c r="A13" t="s">
        <v>20</v>
      </c>
      <c r="B13" s="86">
        <v>9</v>
      </c>
      <c r="C13" s="12" t="s">
        <v>29</v>
      </c>
      <c r="D13" s="65">
        <v>2650</v>
      </c>
      <c r="E13" s="75">
        <v>2150</v>
      </c>
      <c r="F13" s="75">
        <v>1990</v>
      </c>
      <c r="G13" s="75">
        <v>1790</v>
      </c>
    </row>
    <row r="14" spans="1:7" ht="30.6">
      <c r="A14" t="s">
        <v>20</v>
      </c>
      <c r="B14" s="86">
        <v>10</v>
      </c>
      <c r="C14" s="12" t="s">
        <v>30</v>
      </c>
      <c r="D14" s="65">
        <v>2500</v>
      </c>
      <c r="E14" s="75">
        <v>2190</v>
      </c>
      <c r="F14" s="75">
        <v>1900</v>
      </c>
      <c r="G14" s="75">
        <v>1850</v>
      </c>
    </row>
    <row r="15" spans="1:7" ht="30.6">
      <c r="A15" t="s">
        <v>20</v>
      </c>
      <c r="B15" s="86">
        <v>11</v>
      </c>
      <c r="C15" s="12" t="s">
        <v>31</v>
      </c>
      <c r="D15" s="65">
        <v>2350</v>
      </c>
      <c r="E15" s="75">
        <v>1990</v>
      </c>
      <c r="F15" s="75">
        <v>1750</v>
      </c>
      <c r="G15" s="75">
        <v>1690</v>
      </c>
    </row>
    <row r="16" spans="1:7" ht="40.799999999999997">
      <c r="A16" t="s">
        <v>20</v>
      </c>
      <c r="B16" s="86">
        <v>12</v>
      </c>
      <c r="C16" s="12" t="s">
        <v>32</v>
      </c>
      <c r="D16" s="65">
        <v>6000</v>
      </c>
      <c r="E16" s="75">
        <v>5190</v>
      </c>
      <c r="F16" s="75">
        <v>5000</v>
      </c>
      <c r="G16" s="75">
        <v>4800</v>
      </c>
    </row>
    <row r="17" spans="1:7" ht="30.6">
      <c r="A17" t="s">
        <v>20</v>
      </c>
      <c r="B17" s="86">
        <v>13</v>
      </c>
      <c r="C17" s="12" t="s">
        <v>33</v>
      </c>
      <c r="D17" s="65">
        <v>1900</v>
      </c>
      <c r="E17" s="75">
        <v>1650</v>
      </c>
      <c r="F17" s="75">
        <v>1550</v>
      </c>
      <c r="G17" s="75">
        <v>1490</v>
      </c>
    </row>
    <row r="18" spans="1:7" ht="30.6">
      <c r="A18" t="s">
        <v>20</v>
      </c>
      <c r="B18" s="86">
        <v>14</v>
      </c>
      <c r="C18" s="12" t="s">
        <v>34</v>
      </c>
      <c r="D18" s="65">
        <v>1400</v>
      </c>
      <c r="E18" s="75">
        <v>1250</v>
      </c>
      <c r="F18" s="75">
        <v>1100</v>
      </c>
      <c r="G18" s="75">
        <v>990</v>
      </c>
    </row>
    <row r="19" spans="1:7" ht="30.6">
      <c r="A19" t="s">
        <v>20</v>
      </c>
      <c r="B19" s="86">
        <v>15</v>
      </c>
      <c r="C19" s="12" t="s">
        <v>35</v>
      </c>
      <c r="D19" s="65">
        <v>890</v>
      </c>
      <c r="E19" s="75">
        <v>600</v>
      </c>
      <c r="F19" s="75">
        <v>550</v>
      </c>
      <c r="G19" s="75">
        <v>490</v>
      </c>
    </row>
    <row r="20" spans="1:7" ht="30.6">
      <c r="A20" t="s">
        <v>20</v>
      </c>
      <c r="B20" s="86">
        <v>16</v>
      </c>
      <c r="C20" s="12" t="s">
        <v>36</v>
      </c>
      <c r="D20" s="65">
        <v>900</v>
      </c>
      <c r="E20" s="75">
        <v>650</v>
      </c>
      <c r="F20" s="75">
        <v>600</v>
      </c>
      <c r="G20" s="75">
        <v>500</v>
      </c>
    </row>
    <row r="21" spans="1:7" ht="30.6">
      <c r="A21" t="s">
        <v>20</v>
      </c>
      <c r="B21" s="86">
        <v>17</v>
      </c>
      <c r="C21" s="12" t="s">
        <v>37</v>
      </c>
      <c r="D21" s="65">
        <v>920</v>
      </c>
      <c r="E21" s="75">
        <v>650</v>
      </c>
      <c r="F21" s="75">
        <v>600</v>
      </c>
      <c r="G21" s="75">
        <v>500</v>
      </c>
    </row>
    <row r="22" spans="1:7" ht="30.6">
      <c r="A22" t="s">
        <v>20</v>
      </c>
      <c r="B22" s="86">
        <v>18</v>
      </c>
      <c r="C22" s="81" t="s">
        <v>38</v>
      </c>
      <c r="D22" s="66">
        <v>1000</v>
      </c>
      <c r="E22" s="76">
        <v>850</v>
      </c>
      <c r="F22" s="76">
        <v>750</v>
      </c>
      <c r="G22" s="76">
        <v>650</v>
      </c>
    </row>
    <row r="23" spans="1:7" ht="30.6">
      <c r="A23" t="s">
        <v>20</v>
      </c>
      <c r="B23" s="86">
        <v>19</v>
      </c>
      <c r="C23" s="12" t="s">
        <v>39</v>
      </c>
      <c r="D23" s="65">
        <v>990</v>
      </c>
      <c r="E23" s="75">
        <v>700</v>
      </c>
      <c r="F23" s="75">
        <v>570</v>
      </c>
      <c r="G23" s="75">
        <v>450</v>
      </c>
    </row>
    <row r="24" spans="1:7" ht="30.6">
      <c r="A24" t="s">
        <v>20</v>
      </c>
      <c r="B24" s="86">
        <v>20</v>
      </c>
      <c r="C24" s="12" t="s">
        <v>40</v>
      </c>
      <c r="D24" s="65">
        <v>990</v>
      </c>
      <c r="E24" s="75">
        <v>700</v>
      </c>
      <c r="F24" s="75">
        <v>570</v>
      </c>
      <c r="G24" s="75">
        <v>450</v>
      </c>
    </row>
    <row r="25" spans="1:7" ht="30.6">
      <c r="A25" t="s">
        <v>20</v>
      </c>
      <c r="B25" s="86">
        <v>21</v>
      </c>
      <c r="C25" s="12" t="s">
        <v>41</v>
      </c>
      <c r="D25" s="65">
        <v>1090</v>
      </c>
      <c r="E25" s="75">
        <v>850</v>
      </c>
      <c r="F25" s="75">
        <v>650</v>
      </c>
      <c r="G25" s="75">
        <v>550</v>
      </c>
    </row>
    <row r="26" spans="1:7" ht="30.6">
      <c r="A26" t="s">
        <v>20</v>
      </c>
      <c r="B26" s="86">
        <v>22</v>
      </c>
      <c r="C26" s="12" t="s">
        <v>42</v>
      </c>
      <c r="D26" s="65">
        <v>1090</v>
      </c>
      <c r="E26" s="75">
        <v>850</v>
      </c>
      <c r="F26" s="75">
        <v>650</v>
      </c>
      <c r="G26" s="75">
        <v>500</v>
      </c>
    </row>
    <row r="27" spans="1:7" ht="30.6">
      <c r="A27" t="s">
        <v>20</v>
      </c>
      <c r="B27" s="86">
        <v>23</v>
      </c>
      <c r="C27" s="12" t="s">
        <v>43</v>
      </c>
      <c r="D27" s="65">
        <v>1250</v>
      </c>
      <c r="E27" s="75">
        <v>850</v>
      </c>
      <c r="F27" s="75">
        <v>650</v>
      </c>
      <c r="G27" s="75">
        <v>500</v>
      </c>
    </row>
    <row r="28" spans="1:7" ht="30.6">
      <c r="A28" t="s">
        <v>20</v>
      </c>
      <c r="B28" s="86">
        <v>24</v>
      </c>
      <c r="C28" s="12" t="s">
        <v>44</v>
      </c>
      <c r="D28" s="65">
        <v>1150</v>
      </c>
      <c r="E28" s="75">
        <v>800</v>
      </c>
      <c r="F28" s="75">
        <v>600</v>
      </c>
      <c r="G28" s="75">
        <v>490</v>
      </c>
    </row>
    <row r="29" spans="1:7" ht="30.6">
      <c r="A29" t="s">
        <v>20</v>
      </c>
      <c r="B29" s="86">
        <v>25</v>
      </c>
      <c r="C29" s="12" t="s">
        <v>45</v>
      </c>
      <c r="D29" s="65">
        <v>1150</v>
      </c>
      <c r="E29" s="75">
        <v>800</v>
      </c>
      <c r="F29" s="75">
        <v>600</v>
      </c>
      <c r="G29" s="75">
        <v>490</v>
      </c>
    </row>
    <row r="30" spans="1:7" ht="30.6">
      <c r="A30" t="s">
        <v>20</v>
      </c>
      <c r="B30" s="86">
        <v>26</v>
      </c>
      <c r="C30" s="12" t="s">
        <v>46</v>
      </c>
      <c r="D30" s="65">
        <v>1150</v>
      </c>
      <c r="E30" s="75">
        <v>800</v>
      </c>
      <c r="F30" s="75">
        <v>600</v>
      </c>
      <c r="G30" s="75">
        <v>490</v>
      </c>
    </row>
    <row r="31" spans="1:7" ht="30.6">
      <c r="A31" t="s">
        <v>20</v>
      </c>
      <c r="B31" s="86">
        <v>27</v>
      </c>
      <c r="C31" s="12" t="s">
        <v>47</v>
      </c>
      <c r="D31" s="65">
        <v>1100</v>
      </c>
      <c r="E31" s="75">
        <v>750</v>
      </c>
      <c r="F31" s="75">
        <v>580</v>
      </c>
      <c r="G31" s="75">
        <v>490</v>
      </c>
    </row>
    <row r="32" spans="1:7" ht="30.6">
      <c r="A32" t="s">
        <v>20</v>
      </c>
      <c r="B32" s="86">
        <v>28</v>
      </c>
      <c r="C32" s="12" t="s">
        <v>48</v>
      </c>
      <c r="D32" s="65">
        <v>1150</v>
      </c>
      <c r="E32" s="75">
        <v>750</v>
      </c>
      <c r="F32" s="75">
        <v>580</v>
      </c>
      <c r="G32" s="75">
        <v>490</v>
      </c>
    </row>
    <row r="33" spans="1:7" ht="30.6">
      <c r="A33" t="s">
        <v>20</v>
      </c>
      <c r="B33" s="86">
        <v>29</v>
      </c>
      <c r="C33" s="12" t="s">
        <v>49</v>
      </c>
      <c r="D33" s="65">
        <v>1600</v>
      </c>
      <c r="E33" s="75">
        <v>1250</v>
      </c>
      <c r="F33" s="75">
        <v>1100</v>
      </c>
      <c r="G33" s="75">
        <v>1000</v>
      </c>
    </row>
    <row r="34" spans="1:7" ht="30.6">
      <c r="A34" t="s">
        <v>20</v>
      </c>
      <c r="B34" s="86">
        <v>30</v>
      </c>
      <c r="C34" s="12" t="s">
        <v>50</v>
      </c>
      <c r="D34" s="65">
        <v>2100</v>
      </c>
      <c r="E34" s="75">
        <v>1700</v>
      </c>
      <c r="F34" s="75">
        <v>1650</v>
      </c>
      <c r="G34" s="75">
        <v>1550</v>
      </c>
    </row>
    <row r="35" spans="1:7" ht="30.6">
      <c r="A35" t="s">
        <v>20</v>
      </c>
      <c r="B35" s="86">
        <v>31</v>
      </c>
      <c r="C35" s="12" t="s">
        <v>51</v>
      </c>
      <c r="D35" s="65">
        <v>1200</v>
      </c>
      <c r="E35" s="75">
        <v>700</v>
      </c>
      <c r="F35" s="75">
        <v>650</v>
      </c>
      <c r="G35" s="75">
        <v>550</v>
      </c>
    </row>
    <row r="36" spans="1:7" ht="30.6">
      <c r="A36" t="s">
        <v>20</v>
      </c>
      <c r="B36" s="86">
        <v>32</v>
      </c>
      <c r="C36" s="12" t="s">
        <v>52</v>
      </c>
      <c r="D36" s="65">
        <v>1390</v>
      </c>
      <c r="E36" s="75">
        <v>990</v>
      </c>
      <c r="F36" s="75">
        <v>750</v>
      </c>
      <c r="G36" s="75">
        <v>650</v>
      </c>
    </row>
    <row r="37" spans="1:7" ht="30.6">
      <c r="A37" t="s">
        <v>20</v>
      </c>
      <c r="B37" s="86">
        <v>33</v>
      </c>
      <c r="C37" s="12" t="s">
        <v>53</v>
      </c>
      <c r="D37" s="65">
        <v>1450</v>
      </c>
      <c r="E37" s="75">
        <v>1000</v>
      </c>
      <c r="F37" s="75">
        <v>790</v>
      </c>
      <c r="G37" s="75">
        <v>650</v>
      </c>
    </row>
    <row r="38" spans="1:7" ht="30.6">
      <c r="A38" t="s">
        <v>20</v>
      </c>
      <c r="B38" s="86">
        <v>34</v>
      </c>
      <c r="C38" s="12" t="s">
        <v>54</v>
      </c>
      <c r="D38" s="65">
        <v>1450</v>
      </c>
      <c r="E38" s="75">
        <v>1000</v>
      </c>
      <c r="F38" s="75">
        <v>790</v>
      </c>
      <c r="G38" s="75">
        <v>650</v>
      </c>
    </row>
    <row r="39" spans="1:7" ht="30.6">
      <c r="A39" t="s">
        <v>20</v>
      </c>
      <c r="B39" s="86">
        <v>35</v>
      </c>
      <c r="C39" s="12" t="s">
        <v>55</v>
      </c>
      <c r="D39" s="65">
        <v>2990</v>
      </c>
      <c r="E39" s="75">
        <v>2250</v>
      </c>
      <c r="F39" s="75">
        <v>1990</v>
      </c>
      <c r="G39" s="75">
        <v>1750</v>
      </c>
    </row>
    <row r="40" spans="1:7" ht="30.6">
      <c r="A40" t="s">
        <v>20</v>
      </c>
      <c r="B40" s="86">
        <v>36</v>
      </c>
      <c r="C40" s="12" t="s">
        <v>56</v>
      </c>
      <c r="D40" s="65">
        <v>1150</v>
      </c>
      <c r="E40" s="75">
        <v>800</v>
      </c>
      <c r="F40" s="75">
        <v>650</v>
      </c>
      <c r="G40" s="75">
        <v>500</v>
      </c>
    </row>
    <row r="41" spans="1:7" ht="30.6">
      <c r="A41" t="s">
        <v>20</v>
      </c>
      <c r="B41" s="86">
        <v>37</v>
      </c>
      <c r="C41" s="12" t="s">
        <v>57</v>
      </c>
      <c r="D41" s="65">
        <v>1650</v>
      </c>
      <c r="E41" s="75">
        <v>1200</v>
      </c>
      <c r="F41" s="75">
        <v>1040</v>
      </c>
      <c r="G41" s="75">
        <v>950</v>
      </c>
    </row>
    <row r="42" spans="1:7" ht="40.799999999999997">
      <c r="A42" t="s">
        <v>20</v>
      </c>
      <c r="B42" s="86">
        <v>38</v>
      </c>
      <c r="C42" s="12" t="s">
        <v>58</v>
      </c>
      <c r="D42" s="65">
        <v>1650</v>
      </c>
      <c r="E42" s="75">
        <v>1200</v>
      </c>
      <c r="F42" s="75">
        <v>1040</v>
      </c>
      <c r="G42" s="75">
        <v>950</v>
      </c>
    </row>
    <row r="43" spans="1:7" ht="30.6">
      <c r="A43" t="s">
        <v>20</v>
      </c>
      <c r="B43" s="86">
        <v>39</v>
      </c>
      <c r="C43" s="12" t="s">
        <v>59</v>
      </c>
      <c r="D43" s="65">
        <v>1650</v>
      </c>
      <c r="E43" s="75">
        <v>1200</v>
      </c>
      <c r="F43" s="75">
        <v>1040</v>
      </c>
      <c r="G43" s="75">
        <v>950</v>
      </c>
    </row>
    <row r="44" spans="1:7" ht="30.6">
      <c r="A44" t="s">
        <v>20</v>
      </c>
      <c r="B44" s="86">
        <v>40</v>
      </c>
      <c r="C44" s="12" t="s">
        <v>60</v>
      </c>
      <c r="D44" s="65">
        <v>1650</v>
      </c>
      <c r="E44" s="75">
        <v>1200</v>
      </c>
      <c r="F44" s="75">
        <v>1040</v>
      </c>
      <c r="G44" s="75">
        <v>950</v>
      </c>
    </row>
    <row r="45" spans="1:7" ht="30.6">
      <c r="A45" t="s">
        <v>20</v>
      </c>
      <c r="B45" s="86">
        <v>41</v>
      </c>
      <c r="C45" s="12" t="s">
        <v>61</v>
      </c>
      <c r="D45" s="65">
        <v>1500</v>
      </c>
      <c r="E45" s="75">
        <v>1150</v>
      </c>
      <c r="F45" s="75">
        <v>990</v>
      </c>
      <c r="G45" s="75">
        <v>900</v>
      </c>
    </row>
    <row r="46" spans="1:7" ht="30.6">
      <c r="A46" t="s">
        <v>20</v>
      </c>
      <c r="B46" s="86">
        <v>42</v>
      </c>
      <c r="C46" s="12" t="s">
        <v>62</v>
      </c>
      <c r="D46" s="65">
        <v>1650</v>
      </c>
      <c r="E46" s="75">
        <v>1200</v>
      </c>
      <c r="F46" s="75">
        <v>1040</v>
      </c>
      <c r="G46" s="75">
        <v>950</v>
      </c>
    </row>
    <row r="47" spans="1:7" ht="30.6">
      <c r="A47" t="s">
        <v>20</v>
      </c>
      <c r="B47" s="86">
        <v>43</v>
      </c>
      <c r="C47" s="12" t="s">
        <v>63</v>
      </c>
      <c r="D47" s="65">
        <v>2250</v>
      </c>
      <c r="E47" s="75">
        <v>1890</v>
      </c>
      <c r="F47" s="75">
        <v>1690</v>
      </c>
      <c r="G47" s="75">
        <v>1490</v>
      </c>
    </row>
    <row r="48" spans="1:7" ht="30.6">
      <c r="A48" t="s">
        <v>20</v>
      </c>
      <c r="B48" s="86">
        <v>44</v>
      </c>
      <c r="C48" s="12" t="s">
        <v>64</v>
      </c>
      <c r="D48" s="65">
        <v>2990</v>
      </c>
      <c r="E48" s="75">
        <v>2250</v>
      </c>
      <c r="F48" s="75">
        <v>1990</v>
      </c>
      <c r="G48" s="75">
        <v>1790</v>
      </c>
    </row>
    <row r="49" spans="1:7" ht="30.6">
      <c r="A49" t="s">
        <v>20</v>
      </c>
      <c r="B49" s="86">
        <v>45</v>
      </c>
      <c r="C49" s="12" t="s">
        <v>65</v>
      </c>
      <c r="D49" s="65">
        <v>3900</v>
      </c>
      <c r="E49" s="75">
        <v>3500</v>
      </c>
      <c r="F49" s="75">
        <v>3200</v>
      </c>
      <c r="G49" s="75">
        <v>2900</v>
      </c>
    </row>
    <row r="50" spans="1:7" ht="30.6">
      <c r="A50" t="s">
        <v>20</v>
      </c>
      <c r="B50" s="86">
        <v>46</v>
      </c>
      <c r="C50" s="12" t="s">
        <v>66</v>
      </c>
      <c r="D50" s="65">
        <v>7990</v>
      </c>
      <c r="E50" s="75">
        <v>6000</v>
      </c>
      <c r="F50" s="75">
        <v>5750</v>
      </c>
      <c r="G50" s="75">
        <v>5350</v>
      </c>
    </row>
    <row r="51" spans="1:7" ht="30.6">
      <c r="A51" t="s">
        <v>20</v>
      </c>
      <c r="B51" s="86">
        <v>47</v>
      </c>
      <c r="C51" s="12" t="s">
        <v>67</v>
      </c>
      <c r="D51" s="65">
        <v>2050</v>
      </c>
      <c r="E51" s="75">
        <v>1600</v>
      </c>
      <c r="F51" s="75">
        <v>1450</v>
      </c>
      <c r="G51" s="75">
        <v>1350</v>
      </c>
    </row>
    <row r="52" spans="1:7" ht="30.6">
      <c r="A52" t="s">
        <v>20</v>
      </c>
      <c r="B52" s="86">
        <v>48</v>
      </c>
      <c r="C52" s="12" t="s">
        <v>68</v>
      </c>
      <c r="D52" s="65">
        <v>2050</v>
      </c>
      <c r="E52" s="75">
        <v>1600</v>
      </c>
      <c r="F52" s="75">
        <v>1450</v>
      </c>
      <c r="G52" s="75">
        <v>1350</v>
      </c>
    </row>
    <row r="53" spans="1:7" ht="30.6">
      <c r="A53" t="s">
        <v>20</v>
      </c>
      <c r="B53" s="86">
        <v>49</v>
      </c>
      <c r="C53" s="12" t="s">
        <v>69</v>
      </c>
      <c r="D53" s="65">
        <v>6500</v>
      </c>
      <c r="E53" s="75">
        <v>5800</v>
      </c>
      <c r="F53" s="75">
        <v>5200</v>
      </c>
      <c r="G53" s="75">
        <v>4900</v>
      </c>
    </row>
    <row r="54" spans="1:7" ht="40.799999999999997">
      <c r="A54" t="s">
        <v>20</v>
      </c>
      <c r="B54" s="86">
        <v>50</v>
      </c>
      <c r="C54" s="12" t="s">
        <v>70</v>
      </c>
      <c r="D54" s="65">
        <v>6500</v>
      </c>
      <c r="E54" s="75">
        <v>5800</v>
      </c>
      <c r="F54" s="75">
        <v>5200</v>
      </c>
      <c r="G54" s="75">
        <v>4900</v>
      </c>
    </row>
    <row r="55" spans="1:7" ht="30.6">
      <c r="A55" t="s">
        <v>20</v>
      </c>
      <c r="B55" s="86">
        <v>51</v>
      </c>
      <c r="C55" s="12" t="s">
        <v>71</v>
      </c>
      <c r="D55" s="65">
        <v>9500</v>
      </c>
      <c r="E55" s="75">
        <v>8990</v>
      </c>
      <c r="F55" s="75">
        <v>7990</v>
      </c>
      <c r="G55" s="75">
        <v>7000</v>
      </c>
    </row>
    <row r="56" spans="1:7" ht="40.799999999999997">
      <c r="A56" t="s">
        <v>20</v>
      </c>
      <c r="B56" s="86">
        <v>52</v>
      </c>
      <c r="C56" s="12" t="s">
        <v>72</v>
      </c>
      <c r="D56" s="65">
        <v>6990</v>
      </c>
      <c r="E56" s="75">
        <v>6300</v>
      </c>
      <c r="F56" s="75">
        <v>5700</v>
      </c>
      <c r="G56" s="75">
        <v>5300</v>
      </c>
    </row>
    <row r="57" spans="1:7" ht="40.799999999999997">
      <c r="A57" t="s">
        <v>20</v>
      </c>
      <c r="B57" s="86">
        <v>53</v>
      </c>
      <c r="C57" s="12" t="s">
        <v>73</v>
      </c>
      <c r="D57" s="65">
        <v>6990</v>
      </c>
      <c r="E57" s="75">
        <v>6300</v>
      </c>
      <c r="F57" s="75">
        <v>5700</v>
      </c>
      <c r="G57" s="75">
        <v>5300</v>
      </c>
    </row>
    <row r="58" spans="1:7" ht="30.6">
      <c r="A58" t="s">
        <v>20</v>
      </c>
      <c r="B58" s="86">
        <v>54</v>
      </c>
      <c r="C58" s="12" t="s">
        <v>74</v>
      </c>
      <c r="D58" s="65">
        <v>6000</v>
      </c>
      <c r="E58" s="75">
        <v>5500</v>
      </c>
      <c r="F58" s="75">
        <v>4900</v>
      </c>
      <c r="G58" s="75">
        <v>4200</v>
      </c>
    </row>
    <row r="59" spans="1:7" ht="40.799999999999997">
      <c r="A59" t="s">
        <v>20</v>
      </c>
      <c r="B59" s="86">
        <v>55</v>
      </c>
      <c r="C59" s="12" t="s">
        <v>75</v>
      </c>
      <c r="D59" s="65">
        <v>1990</v>
      </c>
      <c r="E59" s="75">
        <v>1500</v>
      </c>
      <c r="F59" s="75">
        <v>1400</v>
      </c>
      <c r="G59" s="75">
        <v>1300</v>
      </c>
    </row>
    <row r="60" spans="1:7" ht="30.6">
      <c r="A60" t="s">
        <v>20</v>
      </c>
      <c r="B60" s="86">
        <v>56</v>
      </c>
      <c r="C60" s="12" t="s">
        <v>76</v>
      </c>
      <c r="D60" s="65">
        <v>4300</v>
      </c>
      <c r="E60" s="75">
        <v>3500</v>
      </c>
      <c r="F60" s="75">
        <v>3300</v>
      </c>
      <c r="G60" s="75">
        <v>3200</v>
      </c>
    </row>
    <row r="61" spans="1:7" ht="30.6">
      <c r="A61" t="s">
        <v>20</v>
      </c>
      <c r="B61" s="86">
        <v>57</v>
      </c>
      <c r="C61" s="12" t="s">
        <v>77</v>
      </c>
      <c r="D61" s="65">
        <v>1990</v>
      </c>
      <c r="E61" s="75">
        <v>1500</v>
      </c>
      <c r="F61" s="75">
        <v>1400</v>
      </c>
      <c r="G61" s="75">
        <v>1300</v>
      </c>
    </row>
    <row r="62" spans="1:7" ht="30.6">
      <c r="A62" t="s">
        <v>20</v>
      </c>
      <c r="B62" s="86">
        <v>58</v>
      </c>
      <c r="C62" s="12" t="s">
        <v>78</v>
      </c>
      <c r="D62" s="65">
        <v>1990</v>
      </c>
      <c r="E62" s="75">
        <v>1500</v>
      </c>
      <c r="F62" s="75">
        <v>1400</v>
      </c>
      <c r="G62" s="75">
        <v>1300</v>
      </c>
    </row>
    <row r="63" spans="1:7" ht="40.799999999999997">
      <c r="A63" t="s">
        <v>20</v>
      </c>
      <c r="B63" s="86">
        <v>59</v>
      </c>
      <c r="C63" s="12" t="s">
        <v>79</v>
      </c>
      <c r="D63" s="65">
        <v>2290</v>
      </c>
      <c r="E63" s="75">
        <v>1900</v>
      </c>
      <c r="F63" s="75">
        <v>1650</v>
      </c>
      <c r="G63" s="75">
        <v>1550</v>
      </c>
    </row>
    <row r="64" spans="1:7" ht="30.6">
      <c r="A64" t="s">
        <v>20</v>
      </c>
      <c r="B64" s="86">
        <v>60</v>
      </c>
      <c r="C64" s="12" t="s">
        <v>80</v>
      </c>
      <c r="D64" s="65">
        <v>10990</v>
      </c>
      <c r="E64" s="75">
        <v>9800</v>
      </c>
      <c r="F64" s="75">
        <v>9000</v>
      </c>
      <c r="G64" s="75">
        <v>8500</v>
      </c>
    </row>
    <row r="65" spans="1:7" ht="30.6">
      <c r="A65" t="s">
        <v>20</v>
      </c>
      <c r="B65" s="86">
        <v>61</v>
      </c>
      <c r="C65" s="12" t="s">
        <v>81</v>
      </c>
      <c r="D65" s="65">
        <v>10990</v>
      </c>
      <c r="E65" s="75">
        <v>9800</v>
      </c>
      <c r="F65" s="75">
        <v>9000</v>
      </c>
      <c r="G65" s="75">
        <v>8500</v>
      </c>
    </row>
    <row r="66" spans="1:7" ht="30.6">
      <c r="A66" t="s">
        <v>20</v>
      </c>
      <c r="B66" s="86">
        <v>62</v>
      </c>
      <c r="C66" s="12" t="s">
        <v>82</v>
      </c>
      <c r="D66" s="65">
        <v>10990</v>
      </c>
      <c r="E66" s="75">
        <v>9800</v>
      </c>
      <c r="F66" s="75">
        <v>9000</v>
      </c>
      <c r="G66" s="75">
        <v>8500</v>
      </c>
    </row>
    <row r="67" spans="1:7" ht="30.6">
      <c r="A67" t="s">
        <v>20</v>
      </c>
      <c r="B67" s="86">
        <v>63</v>
      </c>
      <c r="C67" s="12" t="s">
        <v>83</v>
      </c>
      <c r="D67" s="65">
        <v>10990</v>
      </c>
      <c r="E67" s="75">
        <v>9800</v>
      </c>
      <c r="F67" s="75">
        <v>9000</v>
      </c>
      <c r="G67" s="75">
        <v>8500</v>
      </c>
    </row>
    <row r="68" spans="1:7" ht="30.6">
      <c r="A68" t="s">
        <v>20</v>
      </c>
      <c r="B68" s="86">
        <v>64</v>
      </c>
      <c r="C68" s="12" t="s">
        <v>84</v>
      </c>
      <c r="D68" s="65">
        <v>11490</v>
      </c>
      <c r="E68" s="75">
        <v>9800</v>
      </c>
      <c r="F68" s="75">
        <v>9000</v>
      </c>
      <c r="G68" s="75">
        <v>8500</v>
      </c>
    </row>
    <row r="69" spans="1:7" ht="30.6">
      <c r="A69" t="s">
        <v>20</v>
      </c>
      <c r="B69" s="86">
        <v>65</v>
      </c>
      <c r="C69" s="12" t="s">
        <v>85</v>
      </c>
      <c r="D69" s="65">
        <v>10990</v>
      </c>
      <c r="E69" s="75">
        <v>9800</v>
      </c>
      <c r="F69" s="75">
        <v>9000</v>
      </c>
      <c r="G69" s="75">
        <v>8500</v>
      </c>
    </row>
    <row r="70" spans="1:7" ht="30.6">
      <c r="A70" t="s">
        <v>20</v>
      </c>
      <c r="B70" s="86">
        <v>66</v>
      </c>
      <c r="C70" s="12" t="s">
        <v>86</v>
      </c>
      <c r="D70" s="65">
        <v>15990</v>
      </c>
      <c r="E70" s="75">
        <v>13000</v>
      </c>
      <c r="F70" s="75">
        <v>12500</v>
      </c>
      <c r="G70" s="75">
        <v>11990</v>
      </c>
    </row>
    <row r="71" spans="1:7" ht="40.799999999999997">
      <c r="A71" t="s">
        <v>20</v>
      </c>
      <c r="B71" s="86">
        <v>67</v>
      </c>
      <c r="C71" s="12" t="s">
        <v>87</v>
      </c>
      <c r="D71" s="65">
        <v>10990</v>
      </c>
      <c r="E71" s="75">
        <v>9800</v>
      </c>
      <c r="F71" s="75">
        <v>9000</v>
      </c>
      <c r="G71" s="75">
        <v>8500</v>
      </c>
    </row>
    <row r="72" spans="1:7" ht="40.799999999999997">
      <c r="A72" t="s">
        <v>20</v>
      </c>
      <c r="B72" s="86">
        <v>68</v>
      </c>
      <c r="C72" s="12" t="s">
        <v>88</v>
      </c>
      <c r="D72" s="65">
        <v>11490</v>
      </c>
      <c r="E72" s="75">
        <v>10300</v>
      </c>
      <c r="F72" s="75">
        <v>9500</v>
      </c>
      <c r="G72" s="75">
        <v>8990</v>
      </c>
    </row>
    <row r="73" spans="1:7" ht="40.799999999999997">
      <c r="A73" t="s">
        <v>20</v>
      </c>
      <c r="B73" s="86">
        <v>69</v>
      </c>
      <c r="C73" s="12" t="s">
        <v>89</v>
      </c>
      <c r="D73" s="65">
        <v>17200</v>
      </c>
      <c r="E73" s="75">
        <v>15500</v>
      </c>
      <c r="F73" s="75">
        <v>12990</v>
      </c>
      <c r="G73" s="75">
        <v>12000</v>
      </c>
    </row>
    <row r="74" spans="1:7" ht="30.6">
      <c r="A74" t="s">
        <v>20</v>
      </c>
      <c r="B74" s="86">
        <v>70</v>
      </c>
      <c r="C74" s="12" t="s">
        <v>90</v>
      </c>
      <c r="D74" s="65">
        <v>18500</v>
      </c>
      <c r="E74" s="75">
        <v>16990</v>
      </c>
      <c r="F74" s="75">
        <v>15990</v>
      </c>
      <c r="G74" s="75">
        <v>14990</v>
      </c>
    </row>
    <row r="75" spans="1:7" ht="40.799999999999997">
      <c r="A75" t="s">
        <v>20</v>
      </c>
      <c r="B75" s="86">
        <v>71</v>
      </c>
      <c r="C75" s="12" t="s">
        <v>91</v>
      </c>
      <c r="D75" s="65">
        <v>22990</v>
      </c>
      <c r="E75" s="75">
        <v>21490</v>
      </c>
      <c r="F75" s="75">
        <v>20490</v>
      </c>
      <c r="G75" s="75">
        <v>18990</v>
      </c>
    </row>
    <row r="76" spans="1:7" ht="30.6">
      <c r="A76" t="s">
        <v>20</v>
      </c>
      <c r="B76" s="86">
        <v>72</v>
      </c>
      <c r="C76" s="12" t="s">
        <v>92</v>
      </c>
      <c r="D76" s="65">
        <v>3090</v>
      </c>
      <c r="E76" s="75">
        <v>2700</v>
      </c>
      <c r="F76" s="75">
        <v>2500</v>
      </c>
      <c r="G76" s="75">
        <v>2350</v>
      </c>
    </row>
    <row r="77" spans="1:7" ht="40.799999999999997">
      <c r="A77" t="s">
        <v>20</v>
      </c>
      <c r="B77" s="87">
        <v>175</v>
      </c>
      <c r="C77" s="18" t="s">
        <v>93</v>
      </c>
      <c r="D77" s="65">
        <v>19990</v>
      </c>
      <c r="E77" s="77">
        <v>13990</v>
      </c>
      <c r="F77" s="77">
        <v>13990</v>
      </c>
      <c r="G77" s="77">
        <v>13990</v>
      </c>
    </row>
    <row r="78" spans="1:7" ht="40.799999999999997">
      <c r="A78" t="s">
        <v>20</v>
      </c>
      <c r="B78" s="87">
        <v>176</v>
      </c>
      <c r="C78" s="18" t="s">
        <v>94</v>
      </c>
      <c r="D78" s="65">
        <v>19990</v>
      </c>
      <c r="E78" s="77">
        <v>13990</v>
      </c>
      <c r="F78" s="77">
        <v>13990</v>
      </c>
      <c r="G78" s="77">
        <v>13990</v>
      </c>
    </row>
    <row r="79" spans="1:7" ht="40.799999999999997">
      <c r="A79" t="s">
        <v>20</v>
      </c>
      <c r="B79" s="87">
        <v>177</v>
      </c>
      <c r="C79" s="18" t="s">
        <v>95</v>
      </c>
      <c r="D79" s="65">
        <v>19990</v>
      </c>
      <c r="E79" s="77">
        <v>13990</v>
      </c>
      <c r="F79" s="77">
        <v>13990</v>
      </c>
      <c r="G79" s="77">
        <v>13990</v>
      </c>
    </row>
    <row r="80" spans="1:7" ht="40.799999999999997">
      <c r="A80" t="s">
        <v>20</v>
      </c>
      <c r="B80" s="87">
        <v>178</v>
      </c>
      <c r="C80" s="18" t="s">
        <v>96</v>
      </c>
      <c r="D80" s="65">
        <v>19990</v>
      </c>
      <c r="E80" s="77">
        <v>13990</v>
      </c>
      <c r="F80" s="77">
        <v>13990</v>
      </c>
      <c r="G80" s="77">
        <v>13990</v>
      </c>
    </row>
    <row r="81" spans="1:7" ht="40.799999999999997">
      <c r="A81" t="s">
        <v>20</v>
      </c>
      <c r="B81" s="87">
        <v>179</v>
      </c>
      <c r="C81" s="18" t="s">
        <v>97</v>
      </c>
      <c r="D81" s="65">
        <v>36990</v>
      </c>
      <c r="E81" s="77">
        <v>28990</v>
      </c>
      <c r="F81" s="77">
        <v>28990</v>
      </c>
      <c r="G81" s="77">
        <v>28990</v>
      </c>
    </row>
    <row r="82" spans="1:7" ht="40.799999999999997">
      <c r="A82" t="s">
        <v>20</v>
      </c>
      <c r="B82" s="87">
        <v>180</v>
      </c>
      <c r="C82" s="18" t="s">
        <v>98</v>
      </c>
      <c r="D82" s="65">
        <v>4990</v>
      </c>
      <c r="E82" s="77">
        <v>2990</v>
      </c>
      <c r="F82" s="77">
        <v>2500</v>
      </c>
      <c r="G82" s="77">
        <v>1990</v>
      </c>
    </row>
    <row r="83" spans="1:7" ht="30.6">
      <c r="A83" t="s">
        <v>20</v>
      </c>
      <c r="B83" s="86">
        <v>73</v>
      </c>
      <c r="C83" s="12" t="s">
        <v>99</v>
      </c>
      <c r="D83" s="65">
        <v>8490</v>
      </c>
      <c r="E83" s="75">
        <v>7490</v>
      </c>
      <c r="F83" s="75">
        <v>6990</v>
      </c>
      <c r="G83" s="75">
        <v>6490</v>
      </c>
    </row>
    <row r="84" spans="1:7" ht="30.6">
      <c r="A84" t="s">
        <v>20</v>
      </c>
      <c r="B84" s="86">
        <v>74</v>
      </c>
      <c r="C84" s="12" t="s">
        <v>100</v>
      </c>
      <c r="D84" s="65">
        <v>9990</v>
      </c>
      <c r="E84" s="75">
        <v>9100</v>
      </c>
      <c r="F84" s="75">
        <v>8490</v>
      </c>
      <c r="G84" s="75">
        <v>7990</v>
      </c>
    </row>
    <row r="85" spans="1:7" ht="30.6">
      <c r="A85" t="s">
        <v>20</v>
      </c>
      <c r="B85" s="86">
        <v>75</v>
      </c>
      <c r="C85" s="12" t="s">
        <v>101</v>
      </c>
      <c r="D85" s="65">
        <v>24990</v>
      </c>
      <c r="E85" s="75">
        <v>22990</v>
      </c>
      <c r="F85" s="75">
        <v>22500</v>
      </c>
      <c r="G85" s="75">
        <v>21990</v>
      </c>
    </row>
    <row r="86" spans="1:7" ht="30.6">
      <c r="A86" t="s">
        <v>20</v>
      </c>
      <c r="B86" s="86">
        <v>76</v>
      </c>
      <c r="C86" s="12" t="s">
        <v>102</v>
      </c>
      <c r="D86" s="65">
        <v>1300</v>
      </c>
      <c r="E86" s="75">
        <v>990</v>
      </c>
      <c r="F86" s="75">
        <v>900</v>
      </c>
      <c r="G86" s="75">
        <v>780</v>
      </c>
    </row>
    <row r="87" spans="1:7" ht="30.6">
      <c r="A87" t="s">
        <v>20</v>
      </c>
      <c r="B87" s="86" t="s">
        <v>103</v>
      </c>
      <c r="C87" s="12" t="s">
        <v>104</v>
      </c>
      <c r="D87" s="65">
        <v>1300</v>
      </c>
      <c r="E87" s="75">
        <v>990</v>
      </c>
      <c r="F87" s="75">
        <v>900</v>
      </c>
      <c r="G87" s="75">
        <v>780</v>
      </c>
    </row>
    <row r="88" spans="1:7" ht="30.6">
      <c r="A88" t="s">
        <v>20</v>
      </c>
      <c r="B88" s="86" t="s">
        <v>105</v>
      </c>
      <c r="C88" s="12" t="s">
        <v>106</v>
      </c>
      <c r="D88" s="65">
        <v>1300</v>
      </c>
      <c r="E88" s="75">
        <v>990</v>
      </c>
      <c r="F88" s="75">
        <v>900</v>
      </c>
      <c r="G88" s="75">
        <v>780</v>
      </c>
    </row>
    <row r="89" spans="1:7" ht="30.6">
      <c r="A89" t="s">
        <v>20</v>
      </c>
      <c r="B89" s="86" t="s">
        <v>107</v>
      </c>
      <c r="C89" s="12" t="s">
        <v>108</v>
      </c>
      <c r="D89" s="65">
        <v>1300</v>
      </c>
      <c r="E89" s="75">
        <v>990</v>
      </c>
      <c r="F89" s="75">
        <v>900</v>
      </c>
      <c r="G89" s="75">
        <v>780</v>
      </c>
    </row>
    <row r="90" spans="1:7" ht="30.6">
      <c r="A90" t="s">
        <v>20</v>
      </c>
      <c r="B90" s="86">
        <v>77</v>
      </c>
      <c r="C90" s="12" t="s">
        <v>109</v>
      </c>
      <c r="D90" s="65">
        <v>1790</v>
      </c>
      <c r="E90" s="75">
        <v>1500</v>
      </c>
      <c r="F90" s="75">
        <v>1300</v>
      </c>
      <c r="G90" s="75">
        <v>1190</v>
      </c>
    </row>
    <row r="91" spans="1:7" ht="30.6">
      <c r="A91" t="s">
        <v>20</v>
      </c>
      <c r="B91" s="86">
        <v>78</v>
      </c>
      <c r="C91" s="12" t="s">
        <v>110</v>
      </c>
      <c r="D91" s="65">
        <v>2600</v>
      </c>
      <c r="E91" s="75">
        <v>1850</v>
      </c>
      <c r="F91" s="75">
        <v>1650</v>
      </c>
      <c r="G91" s="75">
        <v>1490</v>
      </c>
    </row>
    <row r="92" spans="1:7" ht="30.6">
      <c r="A92" t="s">
        <v>20</v>
      </c>
      <c r="B92" s="86">
        <v>79</v>
      </c>
      <c r="C92" s="12" t="s">
        <v>111</v>
      </c>
      <c r="D92" s="65">
        <v>1950</v>
      </c>
      <c r="E92" s="75">
        <v>1650</v>
      </c>
      <c r="F92" s="75">
        <v>1450</v>
      </c>
      <c r="G92" s="75">
        <v>1290</v>
      </c>
    </row>
    <row r="93" spans="1:7" ht="30.6">
      <c r="A93" t="s">
        <v>20</v>
      </c>
      <c r="B93" s="86">
        <v>80</v>
      </c>
      <c r="C93" s="12" t="s">
        <v>112</v>
      </c>
      <c r="D93" s="65">
        <v>1950</v>
      </c>
      <c r="E93" s="75">
        <v>1650</v>
      </c>
      <c r="F93" s="75">
        <v>1450</v>
      </c>
      <c r="G93" s="75">
        <v>1290</v>
      </c>
    </row>
    <row r="94" spans="1:7" ht="30.6">
      <c r="A94" t="s">
        <v>20</v>
      </c>
      <c r="B94" s="86">
        <v>81</v>
      </c>
      <c r="C94" s="12" t="s">
        <v>113</v>
      </c>
      <c r="D94" s="65">
        <v>12990</v>
      </c>
      <c r="E94" s="75">
        <v>11990</v>
      </c>
      <c r="F94" s="75">
        <v>10390</v>
      </c>
      <c r="G94" s="75">
        <v>9790</v>
      </c>
    </row>
    <row r="95" spans="1:7" ht="40.799999999999997">
      <c r="A95" t="s">
        <v>20</v>
      </c>
      <c r="B95" s="86">
        <v>82</v>
      </c>
      <c r="C95" s="12" t="s">
        <v>114</v>
      </c>
      <c r="D95" s="65">
        <v>11990</v>
      </c>
      <c r="E95" s="75">
        <v>10990</v>
      </c>
      <c r="F95" s="75">
        <v>9390</v>
      </c>
      <c r="G95" s="75">
        <v>8790</v>
      </c>
    </row>
    <row r="96" spans="1:7" ht="40.799999999999997">
      <c r="A96" t="s">
        <v>20</v>
      </c>
      <c r="B96" s="86">
        <v>83</v>
      </c>
      <c r="C96" s="12" t="s">
        <v>115</v>
      </c>
      <c r="D96" s="65">
        <v>11500</v>
      </c>
      <c r="E96" s="75">
        <v>10990</v>
      </c>
      <c r="F96" s="75">
        <v>9990</v>
      </c>
      <c r="G96" s="75">
        <v>8990</v>
      </c>
    </row>
    <row r="97" spans="1:7" ht="40.799999999999997">
      <c r="A97" t="s">
        <v>20</v>
      </c>
      <c r="B97" s="86">
        <v>84</v>
      </c>
      <c r="C97" s="12" t="s">
        <v>116</v>
      </c>
      <c r="D97" s="65">
        <v>19990</v>
      </c>
      <c r="E97" s="75">
        <v>15490</v>
      </c>
      <c r="F97" s="75">
        <v>13700</v>
      </c>
      <c r="G97" s="75">
        <v>12990</v>
      </c>
    </row>
    <row r="98" spans="1:7" ht="30.6">
      <c r="A98" t="s">
        <v>20</v>
      </c>
      <c r="B98" s="86">
        <v>85</v>
      </c>
      <c r="C98" s="12" t="s">
        <v>117</v>
      </c>
      <c r="D98" s="65">
        <v>17500</v>
      </c>
      <c r="E98" s="75">
        <v>16500</v>
      </c>
      <c r="F98" s="75">
        <v>15500</v>
      </c>
      <c r="G98" s="75">
        <v>14990</v>
      </c>
    </row>
    <row r="99" spans="1:7" ht="30.6">
      <c r="A99" t="s">
        <v>20</v>
      </c>
      <c r="B99" s="86">
        <v>86</v>
      </c>
      <c r="C99" s="12" t="s">
        <v>118</v>
      </c>
      <c r="D99" s="65">
        <v>1750</v>
      </c>
      <c r="E99" s="75">
        <v>1500</v>
      </c>
      <c r="F99" s="75">
        <v>1390</v>
      </c>
      <c r="G99" s="75">
        <v>1290</v>
      </c>
    </row>
    <row r="100" spans="1:7" ht="30.6">
      <c r="A100" t="s">
        <v>20</v>
      </c>
      <c r="B100" s="86">
        <v>87</v>
      </c>
      <c r="C100" s="12" t="s">
        <v>119</v>
      </c>
      <c r="D100" s="65">
        <v>50</v>
      </c>
      <c r="E100" s="75">
        <v>50</v>
      </c>
      <c r="F100" s="75">
        <v>50</v>
      </c>
      <c r="G100" s="75">
        <v>45</v>
      </c>
    </row>
    <row r="101" spans="1:7" ht="30.6">
      <c r="A101" t="s">
        <v>20</v>
      </c>
      <c r="B101" s="86">
        <v>88</v>
      </c>
      <c r="C101" s="12" t="s">
        <v>120</v>
      </c>
      <c r="D101" s="65">
        <v>50</v>
      </c>
      <c r="E101" s="75">
        <v>50</v>
      </c>
      <c r="F101" s="75">
        <v>50</v>
      </c>
      <c r="G101" s="75">
        <v>45</v>
      </c>
    </row>
    <row r="102" spans="1:7" ht="30.6">
      <c r="A102" t="s">
        <v>20</v>
      </c>
      <c r="B102" s="86">
        <v>89</v>
      </c>
      <c r="C102" s="12" t="s">
        <v>121</v>
      </c>
      <c r="D102" s="65">
        <v>40</v>
      </c>
      <c r="E102" s="75">
        <v>40</v>
      </c>
      <c r="F102" s="75">
        <v>40</v>
      </c>
      <c r="G102" s="75">
        <v>40</v>
      </c>
    </row>
    <row r="103" spans="1:7" ht="40.799999999999997">
      <c r="A103" t="s">
        <v>20</v>
      </c>
      <c r="B103" s="86">
        <v>90</v>
      </c>
      <c r="C103" s="12" t="s">
        <v>122</v>
      </c>
      <c r="D103" s="65">
        <v>70</v>
      </c>
      <c r="E103" s="75">
        <v>70</v>
      </c>
      <c r="F103" s="75">
        <v>70</v>
      </c>
      <c r="G103" s="75">
        <v>70</v>
      </c>
    </row>
    <row r="104" spans="1:7" ht="40.799999999999997">
      <c r="A104" t="s">
        <v>20</v>
      </c>
      <c r="B104" s="86" t="s">
        <v>123</v>
      </c>
      <c r="C104" s="12" t="s">
        <v>124</v>
      </c>
      <c r="D104" s="67">
        <v>85</v>
      </c>
      <c r="E104" s="67">
        <v>85</v>
      </c>
      <c r="F104" s="67">
        <v>85</v>
      </c>
      <c r="G104" s="67">
        <v>85</v>
      </c>
    </row>
    <row r="105" spans="1:7" ht="30.6">
      <c r="A105" t="s">
        <v>20</v>
      </c>
      <c r="B105" s="86">
        <v>91</v>
      </c>
      <c r="C105" s="12" t="s">
        <v>125</v>
      </c>
      <c r="D105" s="65">
        <v>45</v>
      </c>
      <c r="E105" s="75">
        <v>45</v>
      </c>
      <c r="F105" s="75">
        <v>45</v>
      </c>
      <c r="G105" s="75">
        <v>45</v>
      </c>
    </row>
    <row r="106" spans="1:7" ht="40.799999999999997">
      <c r="A106" t="s">
        <v>20</v>
      </c>
      <c r="B106" s="86">
        <v>92</v>
      </c>
      <c r="C106" s="12" t="s">
        <v>126</v>
      </c>
      <c r="D106" s="65">
        <v>70</v>
      </c>
      <c r="E106" s="75">
        <v>70</v>
      </c>
      <c r="F106" s="75">
        <v>70</v>
      </c>
      <c r="G106" s="75">
        <v>70</v>
      </c>
    </row>
    <row r="107" spans="1:7" ht="40.799999999999997">
      <c r="A107" t="s">
        <v>20</v>
      </c>
      <c r="B107" s="86">
        <v>93</v>
      </c>
      <c r="C107" s="12" t="s">
        <v>437</v>
      </c>
      <c r="D107" s="65">
        <v>4000</v>
      </c>
      <c r="E107" s="75">
        <v>3500</v>
      </c>
      <c r="F107" s="75">
        <v>3200</v>
      </c>
      <c r="G107" s="75">
        <v>2990</v>
      </c>
    </row>
    <row r="108" spans="1:7" ht="40.799999999999997">
      <c r="A108" t="s">
        <v>20</v>
      </c>
      <c r="B108" s="86">
        <v>94</v>
      </c>
      <c r="C108" s="12" t="s">
        <v>438</v>
      </c>
      <c r="D108" s="65">
        <v>4000</v>
      </c>
      <c r="E108" s="75">
        <v>3500</v>
      </c>
      <c r="F108" s="75">
        <v>3200</v>
      </c>
      <c r="G108" s="75">
        <v>2990</v>
      </c>
    </row>
    <row r="109" spans="1:7" ht="61.2">
      <c r="A109" t="s">
        <v>20</v>
      </c>
      <c r="B109" s="86">
        <v>95</v>
      </c>
      <c r="C109" s="12" t="s">
        <v>439</v>
      </c>
      <c r="D109" s="65">
        <v>20000</v>
      </c>
      <c r="E109" s="75">
        <v>18000</v>
      </c>
      <c r="F109" s="75">
        <v>16990</v>
      </c>
      <c r="G109" s="75">
        <v>15990</v>
      </c>
    </row>
    <row r="110" spans="1:7" ht="61.2">
      <c r="A110" t="s">
        <v>20</v>
      </c>
      <c r="B110" s="86">
        <v>96</v>
      </c>
      <c r="C110" s="12" t="s">
        <v>127</v>
      </c>
      <c r="D110" s="65">
        <v>20000</v>
      </c>
      <c r="E110" s="75">
        <v>18000</v>
      </c>
      <c r="F110" s="75">
        <v>16990</v>
      </c>
      <c r="G110" s="75">
        <v>15990</v>
      </c>
    </row>
    <row r="111" spans="1:7" ht="36">
      <c r="A111" t="s">
        <v>20</v>
      </c>
      <c r="B111" s="86">
        <v>97</v>
      </c>
      <c r="C111" s="20" t="s">
        <v>128</v>
      </c>
      <c r="D111" s="68">
        <v>4000</v>
      </c>
      <c r="E111" s="75">
        <v>3000</v>
      </c>
      <c r="F111" s="75">
        <v>2700</v>
      </c>
      <c r="G111" s="75">
        <v>2400</v>
      </c>
    </row>
    <row r="112" spans="1:7" ht="30.6">
      <c r="A112" t="s">
        <v>20</v>
      </c>
      <c r="B112" s="86">
        <v>98</v>
      </c>
      <c r="C112" s="20" t="s">
        <v>129</v>
      </c>
      <c r="D112" s="68">
        <v>4000</v>
      </c>
      <c r="E112" s="75">
        <v>3000</v>
      </c>
      <c r="F112" s="75">
        <v>2700</v>
      </c>
      <c r="G112" s="75">
        <v>2400</v>
      </c>
    </row>
    <row r="113" spans="1:7" ht="36">
      <c r="A113" t="s">
        <v>20</v>
      </c>
      <c r="B113" s="86">
        <v>99</v>
      </c>
      <c r="C113" s="20" t="s">
        <v>130</v>
      </c>
      <c r="D113" s="68">
        <v>4000</v>
      </c>
      <c r="E113" s="75">
        <v>3000</v>
      </c>
      <c r="F113" s="75">
        <v>2700</v>
      </c>
      <c r="G113" s="75">
        <v>2400</v>
      </c>
    </row>
    <row r="114" spans="1:7" ht="36">
      <c r="A114" t="s">
        <v>20</v>
      </c>
      <c r="B114" s="86">
        <v>100</v>
      </c>
      <c r="C114" s="20" t="s">
        <v>131</v>
      </c>
      <c r="D114" s="68">
        <v>4000</v>
      </c>
      <c r="E114" s="75">
        <v>3000</v>
      </c>
      <c r="F114" s="75">
        <v>2700</v>
      </c>
      <c r="G114" s="75">
        <v>2400</v>
      </c>
    </row>
    <row r="115" spans="1:7" ht="36">
      <c r="A115" t="s">
        <v>20</v>
      </c>
      <c r="B115" s="86">
        <v>101</v>
      </c>
      <c r="C115" s="20" t="s">
        <v>132</v>
      </c>
      <c r="D115" s="68">
        <v>4000</v>
      </c>
      <c r="E115" s="75">
        <v>3000</v>
      </c>
      <c r="F115" s="75">
        <v>2700</v>
      </c>
      <c r="G115" s="75">
        <v>2400</v>
      </c>
    </row>
    <row r="116" spans="1:7" ht="36">
      <c r="A116" t="s">
        <v>20</v>
      </c>
      <c r="B116" s="86">
        <v>102</v>
      </c>
      <c r="C116" s="20" t="s">
        <v>133</v>
      </c>
      <c r="D116" s="68">
        <v>4000</v>
      </c>
      <c r="E116" s="75">
        <v>3000</v>
      </c>
      <c r="F116" s="75">
        <v>2700</v>
      </c>
      <c r="G116" s="75">
        <v>2400</v>
      </c>
    </row>
    <row r="117" spans="1:7" ht="36">
      <c r="A117" t="s">
        <v>20</v>
      </c>
      <c r="B117" s="86">
        <v>103</v>
      </c>
      <c r="C117" s="20" t="s">
        <v>134</v>
      </c>
      <c r="D117" s="68">
        <v>4000</v>
      </c>
      <c r="E117" s="75">
        <v>3000</v>
      </c>
      <c r="F117" s="75">
        <v>2700</v>
      </c>
      <c r="G117" s="75">
        <v>2400</v>
      </c>
    </row>
    <row r="118" spans="1:7" ht="36">
      <c r="A118" t="s">
        <v>20</v>
      </c>
      <c r="B118" s="86">
        <v>104</v>
      </c>
      <c r="C118" s="20" t="s">
        <v>135</v>
      </c>
      <c r="D118" s="68">
        <v>4800</v>
      </c>
      <c r="E118" s="75">
        <v>4200</v>
      </c>
      <c r="F118" s="75">
        <v>3500</v>
      </c>
      <c r="G118" s="75">
        <v>3000</v>
      </c>
    </row>
    <row r="119" spans="1:7" ht="36">
      <c r="A119" t="s">
        <v>20</v>
      </c>
      <c r="B119" s="86">
        <v>105</v>
      </c>
      <c r="C119" s="20" t="s">
        <v>136</v>
      </c>
      <c r="D119" s="68">
        <v>4800</v>
      </c>
      <c r="E119" s="75">
        <v>4200</v>
      </c>
      <c r="F119" s="75">
        <v>3500</v>
      </c>
      <c r="G119" s="75">
        <v>3000</v>
      </c>
    </row>
    <row r="120" spans="1:7" ht="36">
      <c r="A120" t="s">
        <v>20</v>
      </c>
      <c r="B120" s="86">
        <v>106</v>
      </c>
      <c r="C120" s="20" t="s">
        <v>137</v>
      </c>
      <c r="D120" s="68">
        <v>4800</v>
      </c>
      <c r="E120" s="75">
        <v>4200</v>
      </c>
      <c r="F120" s="75">
        <v>3500</v>
      </c>
      <c r="G120" s="75">
        <v>3000</v>
      </c>
    </row>
    <row r="121" spans="1:7" ht="36">
      <c r="A121" t="s">
        <v>20</v>
      </c>
      <c r="B121" s="86">
        <v>107</v>
      </c>
      <c r="C121" s="20" t="s">
        <v>138</v>
      </c>
      <c r="D121" s="68">
        <v>4800</v>
      </c>
      <c r="E121" s="75">
        <v>4200</v>
      </c>
      <c r="F121" s="75">
        <v>3500</v>
      </c>
      <c r="G121" s="75">
        <v>3000</v>
      </c>
    </row>
    <row r="122" spans="1:7" ht="36">
      <c r="A122" t="s">
        <v>20</v>
      </c>
      <c r="B122" s="86">
        <v>108</v>
      </c>
      <c r="C122" s="20" t="s">
        <v>440</v>
      </c>
      <c r="D122" s="68">
        <v>24000</v>
      </c>
      <c r="E122" s="75">
        <v>22000</v>
      </c>
      <c r="F122" s="75">
        <v>19000</v>
      </c>
      <c r="G122" s="75">
        <v>18000</v>
      </c>
    </row>
    <row r="123" spans="1:7" ht="36">
      <c r="A123" s="21" t="s">
        <v>20</v>
      </c>
      <c r="B123" s="86" t="s">
        <v>139</v>
      </c>
      <c r="C123" s="20" t="s">
        <v>140</v>
      </c>
      <c r="D123" s="69">
        <v>24000</v>
      </c>
      <c r="E123" s="75">
        <v>22000</v>
      </c>
      <c r="F123" s="75">
        <v>19000</v>
      </c>
      <c r="G123" s="75">
        <v>18000</v>
      </c>
    </row>
    <row r="124" spans="1:7" ht="30.6">
      <c r="A124" t="s">
        <v>20</v>
      </c>
      <c r="B124" s="86">
        <v>109</v>
      </c>
      <c r="C124" s="12" t="s">
        <v>141</v>
      </c>
      <c r="D124" s="65">
        <v>1750</v>
      </c>
      <c r="E124" s="75">
        <v>1300</v>
      </c>
      <c r="F124" s="75">
        <v>1200</v>
      </c>
      <c r="G124" s="75">
        <v>1150</v>
      </c>
    </row>
    <row r="125" spans="1:7" ht="30.6">
      <c r="A125" t="s">
        <v>20</v>
      </c>
      <c r="B125" s="86">
        <v>110</v>
      </c>
      <c r="C125" s="12" t="s">
        <v>142</v>
      </c>
      <c r="D125" s="65">
        <v>2000</v>
      </c>
      <c r="E125" s="75">
        <v>1600</v>
      </c>
      <c r="F125" s="75">
        <v>1500</v>
      </c>
      <c r="G125" s="75">
        <v>1400</v>
      </c>
    </row>
    <row r="126" spans="1:7" ht="30.6">
      <c r="A126" t="s">
        <v>20</v>
      </c>
      <c r="B126" s="86">
        <v>111</v>
      </c>
      <c r="C126" s="12" t="s">
        <v>143</v>
      </c>
      <c r="D126" s="65">
        <v>2350</v>
      </c>
      <c r="E126" s="75">
        <v>1950</v>
      </c>
      <c r="F126" s="75">
        <v>1750</v>
      </c>
      <c r="G126" s="75">
        <v>1650</v>
      </c>
    </row>
    <row r="127" spans="1:7" ht="30.6">
      <c r="A127" t="s">
        <v>20</v>
      </c>
      <c r="B127" s="86">
        <v>112</v>
      </c>
      <c r="C127" s="12" t="s">
        <v>144</v>
      </c>
      <c r="D127" s="65">
        <v>140</v>
      </c>
      <c r="E127" s="75">
        <v>120</v>
      </c>
      <c r="F127" s="75">
        <v>100</v>
      </c>
      <c r="G127" s="75">
        <v>90</v>
      </c>
    </row>
    <row r="128" spans="1:7" ht="30.6">
      <c r="A128" t="s">
        <v>20</v>
      </c>
      <c r="B128" s="86">
        <v>113</v>
      </c>
      <c r="C128" s="12" t="s">
        <v>145</v>
      </c>
      <c r="D128" s="65">
        <v>500</v>
      </c>
      <c r="E128" s="75">
        <v>500</v>
      </c>
      <c r="F128" s="75">
        <v>450</v>
      </c>
      <c r="G128" s="75">
        <v>440</v>
      </c>
    </row>
    <row r="129" spans="1:7" ht="30.6">
      <c r="A129" t="s">
        <v>20</v>
      </c>
      <c r="B129" s="86">
        <v>114</v>
      </c>
      <c r="C129" s="12" t="s">
        <v>146</v>
      </c>
      <c r="D129" s="65">
        <v>3690</v>
      </c>
      <c r="E129" s="75">
        <v>3690</v>
      </c>
      <c r="F129" s="75">
        <v>3490</v>
      </c>
      <c r="G129" s="75">
        <v>3450</v>
      </c>
    </row>
    <row r="130" spans="1:7" ht="40.799999999999997">
      <c r="A130" t="s">
        <v>20</v>
      </c>
      <c r="B130" s="86">
        <v>115</v>
      </c>
      <c r="C130" s="12" t="s">
        <v>147</v>
      </c>
      <c r="D130" s="65">
        <v>20990</v>
      </c>
      <c r="E130" s="75">
        <v>18990</v>
      </c>
      <c r="F130" s="75">
        <v>18450</v>
      </c>
      <c r="G130" s="75">
        <v>17990</v>
      </c>
    </row>
    <row r="131" spans="1:7" ht="40.799999999999997">
      <c r="A131" s="21" t="s">
        <v>20</v>
      </c>
      <c r="B131" s="86" t="s">
        <v>148</v>
      </c>
      <c r="C131" s="12" t="s">
        <v>149</v>
      </c>
      <c r="D131" s="67">
        <v>20990</v>
      </c>
      <c r="E131" s="75">
        <v>18990</v>
      </c>
      <c r="F131" s="75">
        <v>18450</v>
      </c>
      <c r="G131" s="75">
        <v>17990</v>
      </c>
    </row>
    <row r="132" spans="1:7" ht="40.799999999999997">
      <c r="A132" s="21" t="s">
        <v>20</v>
      </c>
      <c r="B132" s="86" t="s">
        <v>150</v>
      </c>
      <c r="C132" s="12" t="s">
        <v>151</v>
      </c>
      <c r="D132" s="67">
        <v>20990</v>
      </c>
      <c r="E132" s="75">
        <v>18990</v>
      </c>
      <c r="F132" s="75">
        <v>18450</v>
      </c>
      <c r="G132" s="75">
        <v>17990</v>
      </c>
    </row>
    <row r="133" spans="1:7" ht="40.799999999999997">
      <c r="A133" t="s">
        <v>20</v>
      </c>
      <c r="B133" s="86">
        <v>116</v>
      </c>
      <c r="C133" s="12" t="s">
        <v>152</v>
      </c>
      <c r="D133" s="65">
        <v>22990</v>
      </c>
      <c r="E133" s="75">
        <v>20990</v>
      </c>
      <c r="F133" s="75">
        <v>19990</v>
      </c>
      <c r="G133" s="75">
        <v>18990</v>
      </c>
    </row>
    <row r="134" spans="1:7" ht="40.799999999999997">
      <c r="A134" s="21" t="s">
        <v>20</v>
      </c>
      <c r="B134" s="86" t="s">
        <v>153</v>
      </c>
      <c r="C134" s="12" t="s">
        <v>154</v>
      </c>
      <c r="D134" s="67">
        <v>22990</v>
      </c>
      <c r="E134" s="75">
        <v>20990</v>
      </c>
      <c r="F134" s="75">
        <v>19990</v>
      </c>
      <c r="G134" s="75">
        <v>18990</v>
      </c>
    </row>
    <row r="135" spans="1:7" ht="30.6">
      <c r="A135" t="s">
        <v>20</v>
      </c>
      <c r="B135" s="86">
        <v>117</v>
      </c>
      <c r="C135" s="12" t="s">
        <v>155</v>
      </c>
      <c r="D135" s="65">
        <v>28990</v>
      </c>
      <c r="E135" s="75">
        <v>26500</v>
      </c>
      <c r="F135" s="75">
        <v>25500</v>
      </c>
      <c r="G135" s="75">
        <v>24500</v>
      </c>
    </row>
    <row r="136" spans="1:7" ht="30.6">
      <c r="A136" t="s">
        <v>20</v>
      </c>
      <c r="B136" s="86">
        <v>118</v>
      </c>
      <c r="C136" s="22" t="s">
        <v>156</v>
      </c>
      <c r="D136" s="65">
        <v>2990</v>
      </c>
      <c r="E136" s="75">
        <v>2490</v>
      </c>
      <c r="F136" s="75">
        <v>1950</v>
      </c>
      <c r="G136" s="75">
        <v>1850</v>
      </c>
    </row>
    <row r="137" spans="1:7" ht="30.6">
      <c r="A137" t="s">
        <v>20</v>
      </c>
      <c r="B137" s="86">
        <v>119</v>
      </c>
      <c r="C137" s="23" t="s">
        <v>158</v>
      </c>
      <c r="D137" s="65">
        <v>2990</v>
      </c>
      <c r="E137" s="75">
        <v>2490</v>
      </c>
      <c r="F137" s="75">
        <v>1950</v>
      </c>
      <c r="G137" s="75">
        <v>1850</v>
      </c>
    </row>
    <row r="138" spans="1:7" ht="30.6">
      <c r="A138" t="s">
        <v>20</v>
      </c>
      <c r="B138" s="86">
        <v>120</v>
      </c>
      <c r="C138" s="22" t="s">
        <v>159</v>
      </c>
      <c r="D138" s="65">
        <v>2250</v>
      </c>
      <c r="E138" s="75">
        <v>1850</v>
      </c>
      <c r="F138" s="75">
        <v>1650</v>
      </c>
      <c r="G138" s="75">
        <v>1490</v>
      </c>
    </row>
    <row r="139" spans="1:7" ht="30.6">
      <c r="A139" t="s">
        <v>20</v>
      </c>
      <c r="B139" s="86">
        <v>121</v>
      </c>
      <c r="C139" s="23" t="s">
        <v>160</v>
      </c>
      <c r="D139" s="65">
        <v>2250</v>
      </c>
      <c r="E139" s="75">
        <v>1850</v>
      </c>
      <c r="F139" s="75">
        <v>1650</v>
      </c>
      <c r="G139" s="75">
        <v>1490</v>
      </c>
    </row>
    <row r="140" spans="1:7" ht="30.6">
      <c r="A140" t="s">
        <v>20</v>
      </c>
      <c r="B140" s="86">
        <v>122</v>
      </c>
      <c r="C140" s="23" t="s">
        <v>161</v>
      </c>
      <c r="D140" s="65">
        <v>2250</v>
      </c>
      <c r="E140" s="75">
        <v>1850</v>
      </c>
      <c r="F140" s="75">
        <v>1650</v>
      </c>
      <c r="G140" s="75">
        <v>1490</v>
      </c>
    </row>
    <row r="141" spans="1:7" ht="30.6">
      <c r="A141" t="s">
        <v>20</v>
      </c>
      <c r="B141" s="86">
        <v>123</v>
      </c>
      <c r="C141" s="23" t="s">
        <v>162</v>
      </c>
      <c r="D141" s="65">
        <v>2050</v>
      </c>
      <c r="E141" s="75">
        <v>1690</v>
      </c>
      <c r="F141" s="75">
        <v>1500</v>
      </c>
      <c r="G141" s="75">
        <v>1400</v>
      </c>
    </row>
    <row r="142" spans="1:7" ht="30.6">
      <c r="A142" t="s">
        <v>20</v>
      </c>
      <c r="B142" s="86">
        <v>124</v>
      </c>
      <c r="C142" s="23" t="s">
        <v>163</v>
      </c>
      <c r="D142" s="65">
        <v>2050</v>
      </c>
      <c r="E142" s="75">
        <v>1690</v>
      </c>
      <c r="F142" s="75">
        <v>1500</v>
      </c>
      <c r="G142" s="75">
        <v>1400</v>
      </c>
    </row>
    <row r="143" spans="1:7" ht="30.6">
      <c r="A143" t="s">
        <v>20</v>
      </c>
      <c r="B143" s="86">
        <v>125</v>
      </c>
      <c r="C143" s="22" t="s">
        <v>164</v>
      </c>
      <c r="D143" s="65">
        <v>2190</v>
      </c>
      <c r="E143" s="75">
        <v>1790</v>
      </c>
      <c r="F143" s="75">
        <v>1600</v>
      </c>
      <c r="G143" s="75">
        <v>1450</v>
      </c>
    </row>
    <row r="144" spans="1:7" ht="30.6">
      <c r="A144" t="s">
        <v>20</v>
      </c>
      <c r="B144" s="86">
        <v>126</v>
      </c>
      <c r="C144" s="23" t="s">
        <v>165</v>
      </c>
      <c r="D144" s="65">
        <v>2250</v>
      </c>
      <c r="E144" s="75">
        <v>1850</v>
      </c>
      <c r="F144" s="75">
        <v>1650</v>
      </c>
      <c r="G144" s="75">
        <v>1490</v>
      </c>
    </row>
    <row r="145" spans="1:7" ht="30.6">
      <c r="A145" t="s">
        <v>20</v>
      </c>
      <c r="B145" s="86">
        <v>127</v>
      </c>
      <c r="C145" s="22" t="s">
        <v>166</v>
      </c>
      <c r="D145" s="65">
        <v>2050</v>
      </c>
      <c r="E145" s="75">
        <v>1690</v>
      </c>
      <c r="F145" s="75">
        <v>1500</v>
      </c>
      <c r="G145" s="75">
        <v>1400</v>
      </c>
    </row>
    <row r="146" spans="1:7" ht="30.6">
      <c r="A146" t="s">
        <v>20</v>
      </c>
      <c r="B146" s="86">
        <v>128</v>
      </c>
      <c r="C146" s="23" t="s">
        <v>167</v>
      </c>
      <c r="D146" s="65">
        <v>2250</v>
      </c>
      <c r="E146" s="75">
        <v>1850</v>
      </c>
      <c r="F146" s="75">
        <v>1650</v>
      </c>
      <c r="G146" s="75">
        <v>1490</v>
      </c>
    </row>
    <row r="147" spans="1:7" ht="30.6">
      <c r="A147" t="s">
        <v>20</v>
      </c>
      <c r="B147" s="86">
        <v>129</v>
      </c>
      <c r="C147" s="23" t="s">
        <v>168</v>
      </c>
      <c r="D147" s="65">
        <v>2250</v>
      </c>
      <c r="E147" s="75">
        <v>1850</v>
      </c>
      <c r="F147" s="75">
        <v>1650</v>
      </c>
      <c r="G147" s="75">
        <v>1490</v>
      </c>
    </row>
    <row r="148" spans="1:7" ht="30.6">
      <c r="A148" t="s">
        <v>20</v>
      </c>
      <c r="B148" s="86">
        <v>130</v>
      </c>
      <c r="C148" s="22" t="s">
        <v>169</v>
      </c>
      <c r="D148" s="65">
        <v>1990</v>
      </c>
      <c r="E148" s="75">
        <v>1590</v>
      </c>
      <c r="F148" s="75">
        <v>1450</v>
      </c>
      <c r="G148" s="75">
        <v>1350</v>
      </c>
    </row>
    <row r="149" spans="1:7" ht="30.6">
      <c r="A149" t="s">
        <v>20</v>
      </c>
      <c r="B149" s="86">
        <v>131</v>
      </c>
      <c r="C149" s="23" t="s">
        <v>170</v>
      </c>
      <c r="D149" s="65">
        <v>1990</v>
      </c>
      <c r="E149" s="75">
        <v>1590</v>
      </c>
      <c r="F149" s="75">
        <v>1450</v>
      </c>
      <c r="G149" s="75">
        <v>1350</v>
      </c>
    </row>
    <row r="150" spans="1:7" ht="30.6">
      <c r="A150" t="s">
        <v>20</v>
      </c>
      <c r="B150" s="86">
        <v>132</v>
      </c>
      <c r="C150" s="22" t="s">
        <v>171</v>
      </c>
      <c r="D150" s="65">
        <v>1990</v>
      </c>
      <c r="E150" s="75">
        <v>1590</v>
      </c>
      <c r="F150" s="75">
        <v>1450</v>
      </c>
      <c r="G150" s="75">
        <v>1300</v>
      </c>
    </row>
    <row r="151" spans="1:7" ht="30.6">
      <c r="A151" t="s">
        <v>20</v>
      </c>
      <c r="B151" s="86">
        <v>133</v>
      </c>
      <c r="C151" s="23" t="s">
        <v>172</v>
      </c>
      <c r="D151" s="65">
        <v>1990</v>
      </c>
      <c r="E151" s="75">
        <v>1590</v>
      </c>
      <c r="F151" s="75">
        <v>1450</v>
      </c>
      <c r="G151" s="75">
        <v>1300</v>
      </c>
    </row>
    <row r="152" spans="1:7" ht="40.799999999999997">
      <c r="A152" t="s">
        <v>20</v>
      </c>
      <c r="B152" s="86">
        <v>134</v>
      </c>
      <c r="C152" s="23" t="s">
        <v>173</v>
      </c>
      <c r="D152" s="65">
        <v>5500</v>
      </c>
      <c r="E152" s="65"/>
      <c r="F152" s="65"/>
      <c r="G152" s="67"/>
    </row>
    <row r="153" spans="1:7" ht="30.6">
      <c r="A153" t="s">
        <v>20</v>
      </c>
      <c r="B153" s="86">
        <v>135</v>
      </c>
      <c r="C153" s="22" t="s">
        <v>174</v>
      </c>
      <c r="D153" s="65">
        <v>1350</v>
      </c>
      <c r="E153" s="75">
        <v>1150</v>
      </c>
      <c r="F153" s="75">
        <v>990</v>
      </c>
      <c r="G153" s="75">
        <v>900</v>
      </c>
    </row>
    <row r="154" spans="1:7" ht="40.799999999999997">
      <c r="A154" t="s">
        <v>20</v>
      </c>
      <c r="B154" s="86">
        <v>136</v>
      </c>
      <c r="C154" s="23" t="s">
        <v>175</v>
      </c>
      <c r="D154" s="65">
        <v>2250</v>
      </c>
      <c r="E154" s="75">
        <v>1790</v>
      </c>
      <c r="F154" s="75">
        <v>1590</v>
      </c>
      <c r="G154" s="75">
        <v>1350</v>
      </c>
    </row>
    <row r="155" spans="1:7" ht="40.799999999999997">
      <c r="A155" t="s">
        <v>20</v>
      </c>
      <c r="B155" s="86">
        <v>137</v>
      </c>
      <c r="C155" s="22" t="s">
        <v>176</v>
      </c>
      <c r="D155" s="65">
        <v>2250</v>
      </c>
      <c r="E155" s="75">
        <v>1790</v>
      </c>
      <c r="F155" s="75">
        <v>1590</v>
      </c>
      <c r="G155" s="75">
        <v>1350</v>
      </c>
    </row>
    <row r="156" spans="1:7" ht="40.799999999999997">
      <c r="A156" t="s">
        <v>20</v>
      </c>
      <c r="B156" s="86">
        <v>138</v>
      </c>
      <c r="C156" s="23" t="s">
        <v>177</v>
      </c>
      <c r="D156" s="65">
        <v>1850</v>
      </c>
      <c r="E156" s="75">
        <v>1400</v>
      </c>
      <c r="F156" s="75">
        <v>1150</v>
      </c>
      <c r="G156" s="75">
        <v>1100</v>
      </c>
    </row>
    <row r="157" spans="1:7" ht="40.799999999999997">
      <c r="A157" t="s">
        <v>20</v>
      </c>
      <c r="B157" s="86">
        <v>139</v>
      </c>
      <c r="C157" s="23" t="s">
        <v>178</v>
      </c>
      <c r="D157" s="65">
        <v>1350</v>
      </c>
      <c r="E157" s="75">
        <v>1150</v>
      </c>
      <c r="F157" s="75">
        <v>990</v>
      </c>
      <c r="G157" s="75">
        <v>900</v>
      </c>
    </row>
    <row r="158" spans="1:7" ht="40.799999999999997">
      <c r="A158" t="s">
        <v>20</v>
      </c>
      <c r="B158" s="86">
        <v>140</v>
      </c>
      <c r="C158" s="22" t="s">
        <v>179</v>
      </c>
      <c r="D158" s="65">
        <v>6150</v>
      </c>
      <c r="E158" s="65"/>
      <c r="F158" s="65"/>
      <c r="G158" s="67"/>
    </row>
    <row r="159" spans="1:7" ht="30.6">
      <c r="A159" t="s">
        <v>20</v>
      </c>
      <c r="B159" s="86">
        <v>141</v>
      </c>
      <c r="C159" s="23" t="s">
        <v>180</v>
      </c>
      <c r="D159" s="65">
        <v>22500</v>
      </c>
      <c r="E159" s="65"/>
      <c r="F159" s="65"/>
      <c r="G159" s="67"/>
    </row>
    <row r="160" spans="1:7" ht="30.6">
      <c r="A160" t="s">
        <v>20</v>
      </c>
      <c r="B160" s="86">
        <v>142</v>
      </c>
      <c r="C160" s="22" t="s">
        <v>181</v>
      </c>
      <c r="D160" s="65">
        <v>6500</v>
      </c>
      <c r="E160" s="65"/>
      <c r="F160" s="65"/>
      <c r="G160" s="67"/>
    </row>
    <row r="161" spans="1:7" ht="30.6">
      <c r="A161" t="s">
        <v>20</v>
      </c>
      <c r="B161" s="86">
        <v>143</v>
      </c>
      <c r="C161" s="23" t="s">
        <v>182</v>
      </c>
      <c r="D161" s="65">
        <v>22500</v>
      </c>
      <c r="E161" s="65"/>
      <c r="F161" s="65"/>
      <c r="G161" s="67"/>
    </row>
    <row r="162" spans="1:7" ht="30.6">
      <c r="A162" t="s">
        <v>20</v>
      </c>
      <c r="B162" s="86">
        <v>144</v>
      </c>
      <c r="C162" s="23" t="s">
        <v>183</v>
      </c>
      <c r="D162" s="65">
        <v>5500</v>
      </c>
      <c r="E162" s="65"/>
      <c r="F162" s="65"/>
      <c r="G162" s="67"/>
    </row>
    <row r="163" spans="1:7" ht="30.6">
      <c r="A163" t="s">
        <v>20</v>
      </c>
      <c r="B163" s="86">
        <v>145</v>
      </c>
      <c r="C163" s="22" t="s">
        <v>184</v>
      </c>
      <c r="D163" s="65">
        <v>1650</v>
      </c>
      <c r="E163" s="65"/>
      <c r="F163" s="65"/>
      <c r="G163" s="67"/>
    </row>
    <row r="164" spans="1:7" ht="30.6">
      <c r="A164" t="s">
        <v>20</v>
      </c>
      <c r="B164" s="86">
        <v>146</v>
      </c>
      <c r="C164" s="23" t="s">
        <v>185</v>
      </c>
      <c r="D164" s="65">
        <v>7700</v>
      </c>
      <c r="E164" s="75">
        <v>6900</v>
      </c>
      <c r="F164" s="75"/>
      <c r="G164" s="75"/>
    </row>
    <row r="165" spans="1:7" ht="40.799999999999997">
      <c r="A165" t="s">
        <v>20</v>
      </c>
      <c r="B165" s="86">
        <v>147</v>
      </c>
      <c r="C165" s="22" t="s">
        <v>186</v>
      </c>
      <c r="D165" s="65">
        <v>2900</v>
      </c>
      <c r="E165" s="65"/>
      <c r="F165" s="65"/>
      <c r="G165" s="67"/>
    </row>
    <row r="166" spans="1:7" ht="30.6">
      <c r="A166" t="s">
        <v>20</v>
      </c>
      <c r="B166" s="86">
        <v>148</v>
      </c>
      <c r="C166" s="23" t="s">
        <v>187</v>
      </c>
      <c r="D166" s="65">
        <v>9990</v>
      </c>
      <c r="E166" s="65"/>
      <c r="F166" s="65"/>
      <c r="G166" s="67"/>
    </row>
    <row r="167" spans="1:7" ht="40.799999999999997">
      <c r="A167" t="s">
        <v>20</v>
      </c>
      <c r="B167" s="86">
        <v>149</v>
      </c>
      <c r="C167" s="23" t="s">
        <v>188</v>
      </c>
      <c r="D167" s="65">
        <v>41500</v>
      </c>
      <c r="E167" s="65"/>
      <c r="F167" s="65"/>
      <c r="G167" s="67"/>
    </row>
    <row r="168" spans="1:7" ht="30.6">
      <c r="A168" t="s">
        <v>20</v>
      </c>
      <c r="B168" s="86">
        <v>150</v>
      </c>
      <c r="C168" s="22" t="s">
        <v>189</v>
      </c>
      <c r="D168" s="65">
        <v>44500</v>
      </c>
      <c r="E168" s="65"/>
      <c r="F168" s="65"/>
      <c r="G168" s="67"/>
    </row>
    <row r="169" spans="1:7" ht="30.6">
      <c r="A169" t="s">
        <v>20</v>
      </c>
      <c r="B169" s="86">
        <v>151</v>
      </c>
      <c r="C169" s="23" t="s">
        <v>190</v>
      </c>
      <c r="D169" s="65">
        <v>9040</v>
      </c>
      <c r="E169" s="65"/>
      <c r="F169" s="65"/>
      <c r="G169" s="67"/>
    </row>
    <row r="170" spans="1:7" ht="30.6">
      <c r="A170" t="s">
        <v>20</v>
      </c>
      <c r="B170" s="86">
        <v>152</v>
      </c>
      <c r="C170" s="22" t="s">
        <v>191</v>
      </c>
      <c r="D170" s="65">
        <v>62500</v>
      </c>
      <c r="E170" s="65"/>
      <c r="F170" s="65"/>
      <c r="G170" s="67"/>
    </row>
    <row r="171" spans="1:7" ht="30.6">
      <c r="A171" t="s">
        <v>20</v>
      </c>
      <c r="B171" s="86">
        <v>153</v>
      </c>
      <c r="C171" s="23" t="s">
        <v>192</v>
      </c>
      <c r="D171" s="65">
        <v>69500</v>
      </c>
      <c r="E171" s="65"/>
      <c r="F171" s="65"/>
      <c r="G171" s="67"/>
    </row>
    <row r="172" spans="1:7" ht="30.6">
      <c r="A172" t="s">
        <v>20</v>
      </c>
      <c r="B172" s="86">
        <v>154</v>
      </c>
      <c r="C172" s="23" t="s">
        <v>193</v>
      </c>
      <c r="D172" s="65">
        <v>61500</v>
      </c>
      <c r="E172" s="65"/>
      <c r="F172" s="65"/>
      <c r="G172" s="67"/>
    </row>
    <row r="173" spans="1:7" ht="30.6">
      <c r="A173" t="s">
        <v>20</v>
      </c>
      <c r="B173" s="86">
        <v>155</v>
      </c>
      <c r="C173" s="22" t="s">
        <v>194</v>
      </c>
      <c r="D173" s="65">
        <v>58500</v>
      </c>
      <c r="E173" s="65"/>
      <c r="F173" s="65"/>
      <c r="G173" s="67"/>
    </row>
    <row r="174" spans="1:7" ht="30.6">
      <c r="A174" t="s">
        <v>20</v>
      </c>
      <c r="B174" s="86">
        <v>156</v>
      </c>
      <c r="C174" s="23" t="s">
        <v>195</v>
      </c>
      <c r="D174" s="65">
        <v>12990</v>
      </c>
      <c r="E174" s="65"/>
      <c r="F174" s="65"/>
      <c r="G174" s="67"/>
    </row>
    <row r="175" spans="1:7" ht="30.6">
      <c r="A175" t="s">
        <v>20</v>
      </c>
      <c r="B175" s="86">
        <v>157</v>
      </c>
      <c r="C175" s="22" t="s">
        <v>196</v>
      </c>
      <c r="D175" s="65">
        <v>12990</v>
      </c>
      <c r="E175" s="65"/>
      <c r="F175" s="65"/>
      <c r="G175" s="67"/>
    </row>
    <row r="176" spans="1:7" ht="30.6">
      <c r="A176" t="s">
        <v>20</v>
      </c>
      <c r="B176" s="86">
        <v>158</v>
      </c>
      <c r="C176" s="23" t="s">
        <v>197</v>
      </c>
      <c r="D176" s="65">
        <v>18950</v>
      </c>
      <c r="E176" s="65"/>
      <c r="F176" s="65"/>
      <c r="G176" s="67"/>
    </row>
    <row r="177" spans="1:7" ht="40.799999999999997">
      <c r="A177" t="s">
        <v>20</v>
      </c>
      <c r="B177" s="86">
        <v>159</v>
      </c>
      <c r="C177" s="23" t="s">
        <v>198</v>
      </c>
      <c r="D177" s="65">
        <v>44000</v>
      </c>
      <c r="E177" s="65"/>
      <c r="F177" s="65"/>
      <c r="G177" s="67"/>
    </row>
    <row r="178" spans="1:7" ht="40.799999999999997">
      <c r="A178" t="s">
        <v>20</v>
      </c>
      <c r="B178" s="86">
        <v>160</v>
      </c>
      <c r="C178" s="22" t="s">
        <v>199</v>
      </c>
      <c r="D178" s="65">
        <v>46500</v>
      </c>
      <c r="E178" s="65"/>
      <c r="F178" s="65"/>
      <c r="G178" s="67"/>
    </row>
    <row r="179" spans="1:7" ht="40.799999999999997">
      <c r="A179" t="s">
        <v>20</v>
      </c>
      <c r="B179" s="86">
        <v>161</v>
      </c>
      <c r="C179" s="23" t="s">
        <v>200</v>
      </c>
      <c r="D179" s="65">
        <v>54500</v>
      </c>
      <c r="E179" s="65"/>
      <c r="F179" s="65"/>
      <c r="G179" s="67"/>
    </row>
    <row r="180" spans="1:7" ht="30.6">
      <c r="A180" t="s">
        <v>20</v>
      </c>
      <c r="B180" s="86">
        <v>162</v>
      </c>
      <c r="C180" s="22" t="s">
        <v>201</v>
      </c>
      <c r="D180" s="65">
        <v>11500</v>
      </c>
      <c r="E180" s="65"/>
      <c r="F180" s="65"/>
      <c r="G180" s="67"/>
    </row>
    <row r="181" spans="1:7" ht="30.6">
      <c r="A181" t="s">
        <v>20</v>
      </c>
      <c r="B181" s="86">
        <v>163</v>
      </c>
      <c r="C181" s="23" t="s">
        <v>202</v>
      </c>
      <c r="D181" s="65">
        <v>11020</v>
      </c>
      <c r="E181" s="65"/>
      <c r="F181" s="65"/>
      <c r="G181" s="67"/>
    </row>
    <row r="182" spans="1:7" ht="30.6">
      <c r="A182" t="s">
        <v>20</v>
      </c>
      <c r="B182" s="86">
        <v>164</v>
      </c>
      <c r="C182" s="23" t="s">
        <v>203</v>
      </c>
      <c r="D182" s="65">
        <v>6990</v>
      </c>
      <c r="E182" s="65"/>
      <c r="F182" s="65"/>
      <c r="G182" s="67"/>
    </row>
    <row r="183" spans="1:7" ht="30.6">
      <c r="A183" t="s">
        <v>20</v>
      </c>
      <c r="B183" s="86">
        <v>165</v>
      </c>
      <c r="C183" s="22" t="s">
        <v>204</v>
      </c>
      <c r="D183" s="65">
        <v>14550</v>
      </c>
      <c r="E183" s="65"/>
      <c r="F183" s="65"/>
      <c r="G183" s="67"/>
    </row>
    <row r="184" spans="1:7" ht="30.6">
      <c r="A184" t="s">
        <v>20</v>
      </c>
      <c r="B184" s="86">
        <v>166</v>
      </c>
      <c r="C184" s="23" t="s">
        <v>205</v>
      </c>
      <c r="D184" s="65">
        <v>19840</v>
      </c>
      <c r="E184" s="65"/>
      <c r="F184" s="65"/>
      <c r="G184" s="67"/>
    </row>
    <row r="185" spans="1:7" ht="30.6">
      <c r="A185" t="s">
        <v>20</v>
      </c>
      <c r="B185" s="86">
        <v>167</v>
      </c>
      <c r="C185" s="22" t="s">
        <v>206</v>
      </c>
      <c r="D185" s="65">
        <v>10500</v>
      </c>
      <c r="E185" s="65"/>
      <c r="F185" s="65"/>
      <c r="G185" s="67"/>
    </row>
    <row r="186" spans="1:7" ht="30.6">
      <c r="A186" t="s">
        <v>20</v>
      </c>
      <c r="B186" s="86">
        <v>168</v>
      </c>
      <c r="C186" s="23" t="s">
        <v>207</v>
      </c>
      <c r="D186" s="65">
        <v>32990</v>
      </c>
      <c r="E186" s="65"/>
      <c r="F186" s="65"/>
      <c r="G186" s="67"/>
    </row>
    <row r="187" spans="1:7" ht="30.6">
      <c r="A187" t="s">
        <v>20</v>
      </c>
      <c r="B187" s="86">
        <v>169</v>
      </c>
      <c r="C187" s="23" t="s">
        <v>185</v>
      </c>
      <c r="D187" s="65">
        <v>12500</v>
      </c>
      <c r="E187" s="65"/>
      <c r="F187" s="65"/>
      <c r="G187" s="67"/>
    </row>
    <row r="188" spans="1:7" ht="40.799999999999997">
      <c r="A188" t="s">
        <v>20</v>
      </c>
      <c r="B188" s="86">
        <v>170</v>
      </c>
      <c r="C188" s="22" t="s">
        <v>208</v>
      </c>
      <c r="D188" s="65">
        <v>29990</v>
      </c>
      <c r="E188" s="65"/>
      <c r="F188" s="65"/>
      <c r="G188" s="67"/>
    </row>
    <row r="189" spans="1:7" ht="30.6">
      <c r="A189" t="s">
        <v>20</v>
      </c>
      <c r="B189" s="86">
        <v>171</v>
      </c>
      <c r="C189" s="23" t="s">
        <v>209</v>
      </c>
      <c r="D189" s="65">
        <v>48000</v>
      </c>
      <c r="E189" s="65"/>
      <c r="F189" s="65"/>
      <c r="G189" s="67"/>
    </row>
    <row r="190" spans="1:7" ht="30.6">
      <c r="A190" t="s">
        <v>20</v>
      </c>
      <c r="B190" s="86">
        <v>172</v>
      </c>
      <c r="C190" s="22" t="s">
        <v>210</v>
      </c>
      <c r="D190" s="65">
        <v>6500</v>
      </c>
      <c r="E190" s="65"/>
      <c r="F190" s="65"/>
      <c r="G190" s="67"/>
    </row>
    <row r="191" spans="1:7" ht="30.6">
      <c r="A191" t="s">
        <v>20</v>
      </c>
      <c r="B191" s="86">
        <v>173</v>
      </c>
      <c r="C191" s="23" t="s">
        <v>211</v>
      </c>
      <c r="D191" s="65">
        <v>7000</v>
      </c>
      <c r="E191" s="65"/>
      <c r="F191" s="65"/>
      <c r="G191" s="67"/>
    </row>
    <row r="192" spans="1:7" ht="30.6">
      <c r="A192" t="s">
        <v>20</v>
      </c>
      <c r="B192" s="86">
        <v>174</v>
      </c>
      <c r="C192" s="23" t="s">
        <v>212</v>
      </c>
      <c r="D192" s="65">
        <v>16900</v>
      </c>
      <c r="E192" s="65"/>
      <c r="F192" s="65"/>
      <c r="G192" s="67"/>
    </row>
    <row r="193" spans="1:7" ht="30.6">
      <c r="B193" s="86"/>
      <c r="C193" s="22"/>
      <c r="D193" s="65"/>
      <c r="E193" s="75"/>
      <c r="F193" s="75"/>
      <c r="G193" s="75"/>
    </row>
    <row r="194" spans="1:7" ht="40.799999999999997">
      <c r="A194" t="s">
        <v>9</v>
      </c>
      <c r="B194" s="86">
        <v>1</v>
      </c>
      <c r="C194" s="23" t="s">
        <v>213</v>
      </c>
      <c r="D194" s="65">
        <v>6350</v>
      </c>
      <c r="E194" s="78">
        <v>5450</v>
      </c>
      <c r="F194" s="78">
        <v>4990</v>
      </c>
      <c r="G194" s="78"/>
    </row>
    <row r="195" spans="1:7" ht="40.799999999999997">
      <c r="A195" t="s">
        <v>9</v>
      </c>
      <c r="B195" s="87">
        <v>2</v>
      </c>
      <c r="C195" s="18" t="s">
        <v>214</v>
      </c>
      <c r="D195" s="65">
        <v>7150</v>
      </c>
      <c r="E195" s="78">
        <v>6350</v>
      </c>
      <c r="F195" s="78">
        <v>5750</v>
      </c>
      <c r="G195" s="78"/>
    </row>
    <row r="196" spans="1:7" ht="40.799999999999997">
      <c r="A196" t="s">
        <v>9</v>
      </c>
      <c r="B196" s="87">
        <v>3</v>
      </c>
      <c r="C196" s="18" t="s">
        <v>215</v>
      </c>
      <c r="D196" s="65">
        <v>8150</v>
      </c>
      <c r="E196" s="65">
        <v>7150</v>
      </c>
      <c r="F196" s="65">
        <v>6450</v>
      </c>
      <c r="G196" s="67"/>
    </row>
    <row r="197" spans="1:7" ht="40.799999999999997">
      <c r="A197" t="s">
        <v>9</v>
      </c>
      <c r="B197" s="87">
        <v>4</v>
      </c>
      <c r="C197" s="18" t="s">
        <v>216</v>
      </c>
      <c r="D197" s="65">
        <v>14900</v>
      </c>
      <c r="E197" s="65">
        <v>13950</v>
      </c>
      <c r="F197" s="65">
        <v>12990</v>
      </c>
      <c r="G197" s="67"/>
    </row>
    <row r="198" spans="1:7" ht="44.4">
      <c r="A198" t="s">
        <v>9</v>
      </c>
      <c r="B198" s="87">
        <v>5</v>
      </c>
      <c r="C198" s="82" t="s">
        <v>217</v>
      </c>
      <c r="D198" s="65">
        <v>8900</v>
      </c>
      <c r="E198" s="65">
        <v>7950</v>
      </c>
      <c r="F198" s="65">
        <v>7100</v>
      </c>
      <c r="G198" s="67"/>
    </row>
    <row r="199" spans="1:7" ht="44.4">
      <c r="A199" t="s">
        <v>9</v>
      </c>
      <c r="B199" s="87">
        <v>6</v>
      </c>
      <c r="C199" s="82" t="s">
        <v>218</v>
      </c>
      <c r="D199" s="65">
        <v>11800</v>
      </c>
      <c r="E199" s="65">
        <v>10800</v>
      </c>
      <c r="F199" s="65">
        <v>9990</v>
      </c>
      <c r="G199" s="67"/>
    </row>
    <row r="200" spans="1:7" ht="44.4">
      <c r="A200" t="s">
        <v>9</v>
      </c>
      <c r="B200" s="87">
        <v>7</v>
      </c>
      <c r="C200" s="82" t="s">
        <v>219</v>
      </c>
      <c r="D200" s="65">
        <v>11200</v>
      </c>
      <c r="E200" s="65">
        <v>10350</v>
      </c>
      <c r="F200" s="65">
        <v>9750</v>
      </c>
      <c r="G200" s="67"/>
    </row>
    <row r="201" spans="1:7" ht="40.799999999999997">
      <c r="A201" t="s">
        <v>9</v>
      </c>
      <c r="B201" s="87">
        <v>8</v>
      </c>
      <c r="C201" s="18" t="s">
        <v>220</v>
      </c>
      <c r="D201" s="65">
        <v>10000</v>
      </c>
      <c r="E201" s="65">
        <v>8900</v>
      </c>
      <c r="F201" s="65">
        <v>8290</v>
      </c>
      <c r="G201" s="67"/>
    </row>
    <row r="202" spans="1:7" ht="40.799999999999997">
      <c r="A202" t="s">
        <v>9</v>
      </c>
      <c r="B202" s="87">
        <v>9</v>
      </c>
      <c r="C202" s="18" t="s">
        <v>221</v>
      </c>
      <c r="D202" s="65">
        <v>7950</v>
      </c>
      <c r="E202" s="65">
        <v>7450</v>
      </c>
      <c r="F202" s="65">
        <v>6790</v>
      </c>
      <c r="G202" s="67"/>
    </row>
    <row r="203" spans="1:7" ht="40.799999999999997">
      <c r="A203" t="s">
        <v>9</v>
      </c>
      <c r="B203" s="87">
        <v>10</v>
      </c>
      <c r="C203" s="18" t="s">
        <v>222</v>
      </c>
      <c r="D203" s="65">
        <v>4500</v>
      </c>
      <c r="E203" s="65">
        <v>3990</v>
      </c>
      <c r="F203" s="65">
        <v>3490</v>
      </c>
      <c r="G203" s="67"/>
    </row>
    <row r="204" spans="1:7" ht="40.799999999999997">
      <c r="A204" t="s">
        <v>9</v>
      </c>
      <c r="B204" s="87">
        <v>11</v>
      </c>
      <c r="C204" s="18" t="s">
        <v>223</v>
      </c>
      <c r="D204" s="65">
        <v>12990</v>
      </c>
      <c r="E204" s="65">
        <v>11500</v>
      </c>
      <c r="F204" s="65">
        <v>10490</v>
      </c>
      <c r="G204" s="67"/>
    </row>
    <row r="205" spans="1:7" ht="40.799999999999997">
      <c r="A205" t="s">
        <v>9</v>
      </c>
      <c r="B205" s="87">
        <v>12</v>
      </c>
      <c r="C205" s="18" t="s">
        <v>224</v>
      </c>
      <c r="D205" s="65">
        <v>6350</v>
      </c>
      <c r="E205" s="65">
        <v>5450</v>
      </c>
      <c r="F205" s="65">
        <v>4990</v>
      </c>
      <c r="G205" s="67"/>
    </row>
    <row r="206" spans="1:7" ht="40.799999999999997">
      <c r="A206" t="s">
        <v>9</v>
      </c>
      <c r="B206" s="86">
        <v>13</v>
      </c>
      <c r="C206" s="18" t="s">
        <v>225</v>
      </c>
      <c r="D206" s="65">
        <v>7150</v>
      </c>
      <c r="E206" s="65">
        <v>6350</v>
      </c>
      <c r="F206" s="65">
        <v>5750</v>
      </c>
      <c r="G206" s="67"/>
    </row>
    <row r="207" spans="1:7" ht="40.799999999999997">
      <c r="A207" t="s">
        <v>9</v>
      </c>
      <c r="B207" s="87">
        <v>14</v>
      </c>
      <c r="C207" s="18" t="s">
        <v>226</v>
      </c>
      <c r="D207" s="65">
        <v>6800</v>
      </c>
      <c r="E207" s="65">
        <v>5990</v>
      </c>
      <c r="F207" s="65">
        <v>5400</v>
      </c>
      <c r="G207" s="67"/>
    </row>
    <row r="208" spans="1:7" ht="40.799999999999997">
      <c r="A208" t="s">
        <v>9</v>
      </c>
      <c r="B208" s="87">
        <v>15</v>
      </c>
      <c r="C208" s="18" t="s">
        <v>227</v>
      </c>
      <c r="D208" s="65">
        <v>8150</v>
      </c>
      <c r="E208" s="65">
        <v>7150</v>
      </c>
      <c r="F208" s="65">
        <v>6450</v>
      </c>
      <c r="G208" s="67"/>
    </row>
    <row r="209" spans="1:7" ht="40.799999999999997">
      <c r="A209" t="s">
        <v>9</v>
      </c>
      <c r="B209" s="86">
        <v>16</v>
      </c>
      <c r="C209" s="18" t="s">
        <v>228</v>
      </c>
      <c r="D209" s="65">
        <v>18990</v>
      </c>
      <c r="E209" s="65">
        <v>17490</v>
      </c>
      <c r="F209" s="65">
        <v>16990</v>
      </c>
      <c r="G209" s="67"/>
    </row>
    <row r="210" spans="1:7" ht="40.799999999999997">
      <c r="A210" t="s">
        <v>9</v>
      </c>
      <c r="B210" s="87">
        <v>17</v>
      </c>
      <c r="C210" s="18" t="s">
        <v>229</v>
      </c>
      <c r="D210" s="65">
        <v>13990</v>
      </c>
      <c r="E210" s="65">
        <v>13490</v>
      </c>
      <c r="F210" s="65">
        <v>12490</v>
      </c>
      <c r="G210" s="67"/>
    </row>
    <row r="211" spans="1:7" ht="40.799999999999997">
      <c r="A211" t="s">
        <v>9</v>
      </c>
      <c r="B211" s="87">
        <v>18</v>
      </c>
      <c r="C211" s="18" t="s">
        <v>230</v>
      </c>
      <c r="D211" s="65">
        <v>6800</v>
      </c>
      <c r="E211" s="65">
        <v>5990</v>
      </c>
      <c r="F211" s="65">
        <v>5400</v>
      </c>
      <c r="G211" s="67"/>
    </row>
    <row r="212" spans="1:7" ht="40.799999999999997">
      <c r="A212" t="s">
        <v>9</v>
      </c>
      <c r="B212" s="86">
        <v>19</v>
      </c>
      <c r="C212" s="18" t="s">
        <v>231</v>
      </c>
      <c r="D212" s="65">
        <v>8150</v>
      </c>
      <c r="E212" s="65">
        <v>7150</v>
      </c>
      <c r="F212" s="65">
        <v>6450</v>
      </c>
      <c r="G212" s="67"/>
    </row>
    <row r="213" spans="1:7" ht="40.799999999999997">
      <c r="A213" t="s">
        <v>9</v>
      </c>
      <c r="B213" s="86">
        <v>20</v>
      </c>
      <c r="C213" s="18" t="s">
        <v>232</v>
      </c>
      <c r="D213" s="65">
        <v>7950</v>
      </c>
      <c r="E213" s="75">
        <v>7450</v>
      </c>
      <c r="F213" s="75">
        <v>6790</v>
      </c>
      <c r="G213" s="75"/>
    </row>
    <row r="214" spans="1:7" ht="40.799999999999997">
      <c r="A214" t="s">
        <v>9</v>
      </c>
      <c r="B214" s="87">
        <v>21</v>
      </c>
      <c r="C214" s="18" t="s">
        <v>233</v>
      </c>
      <c r="D214" s="65">
        <v>8850</v>
      </c>
      <c r="E214" s="75">
        <v>8100</v>
      </c>
      <c r="F214" s="75">
        <v>7490</v>
      </c>
      <c r="G214" s="75"/>
    </row>
    <row r="215" spans="1:7" ht="40.799999999999997">
      <c r="A215" t="s">
        <v>9</v>
      </c>
      <c r="B215" s="87">
        <v>22</v>
      </c>
      <c r="C215" s="18" t="s">
        <v>234</v>
      </c>
      <c r="D215" s="65">
        <v>6450</v>
      </c>
      <c r="E215" s="75">
        <v>5850</v>
      </c>
      <c r="F215" s="75">
        <v>5300</v>
      </c>
      <c r="G215" s="75"/>
    </row>
    <row r="216" spans="1:7" ht="30.6">
      <c r="A216" t="s">
        <v>9</v>
      </c>
      <c r="B216" s="86">
        <v>23</v>
      </c>
      <c r="C216" s="18" t="s">
        <v>235</v>
      </c>
      <c r="D216" s="65">
        <v>8850</v>
      </c>
      <c r="E216" s="75">
        <v>8100</v>
      </c>
      <c r="F216" s="75">
        <v>7490</v>
      </c>
      <c r="G216" s="75"/>
    </row>
    <row r="217" spans="1:7" ht="40.799999999999997">
      <c r="A217" t="s">
        <v>9</v>
      </c>
      <c r="B217" s="87">
        <v>24</v>
      </c>
      <c r="C217" s="18" t="s">
        <v>236</v>
      </c>
      <c r="D217" s="65">
        <v>8350</v>
      </c>
      <c r="E217" s="75">
        <v>7600</v>
      </c>
      <c r="F217" s="75">
        <v>7050</v>
      </c>
      <c r="G217" s="75"/>
    </row>
    <row r="218" spans="1:7" ht="40.799999999999997">
      <c r="A218" t="s">
        <v>9</v>
      </c>
      <c r="B218" s="87">
        <v>25</v>
      </c>
      <c r="C218" s="18" t="s">
        <v>237</v>
      </c>
      <c r="D218" s="65">
        <v>7150</v>
      </c>
      <c r="E218" s="75">
        <v>6350</v>
      </c>
      <c r="F218" s="75">
        <v>5750</v>
      </c>
      <c r="G218" s="75"/>
    </row>
    <row r="219" spans="1:7" ht="40.799999999999997">
      <c r="A219" t="s">
        <v>9</v>
      </c>
      <c r="B219" s="86">
        <v>26</v>
      </c>
      <c r="C219" s="18" t="s">
        <v>238</v>
      </c>
      <c r="D219" s="65">
        <v>6450</v>
      </c>
      <c r="E219" s="75">
        <v>5850</v>
      </c>
      <c r="F219" s="75">
        <v>5300</v>
      </c>
      <c r="G219" s="75"/>
    </row>
    <row r="220" spans="1:7" ht="40.799999999999997">
      <c r="A220" t="s">
        <v>9</v>
      </c>
      <c r="B220" s="86">
        <v>27</v>
      </c>
      <c r="C220" s="18" t="s">
        <v>239</v>
      </c>
      <c r="D220" s="65">
        <v>22990</v>
      </c>
      <c r="E220" s="75">
        <v>19990</v>
      </c>
      <c r="F220" s="75">
        <v>19990</v>
      </c>
      <c r="G220" s="75"/>
    </row>
    <row r="221" spans="1:7" ht="40.799999999999997">
      <c r="A221" t="s">
        <v>9</v>
      </c>
      <c r="B221" s="87">
        <v>28</v>
      </c>
      <c r="C221" s="18" t="s">
        <v>240</v>
      </c>
      <c r="D221" s="65">
        <v>24990</v>
      </c>
      <c r="E221" s="75">
        <v>22990</v>
      </c>
      <c r="F221" s="75"/>
      <c r="G221" s="75"/>
    </row>
    <row r="222" spans="1:7" ht="40.799999999999997">
      <c r="A222" t="s">
        <v>9</v>
      </c>
      <c r="B222" s="86">
        <v>29</v>
      </c>
      <c r="C222" s="18" t="s">
        <v>241</v>
      </c>
      <c r="D222" s="65">
        <v>22990</v>
      </c>
      <c r="E222" s="75">
        <v>19990</v>
      </c>
      <c r="F222" s="75"/>
      <c r="G222" s="75"/>
    </row>
    <row r="223" spans="1:7" ht="61.2">
      <c r="A223" t="s">
        <v>9</v>
      </c>
      <c r="B223" s="86">
        <v>30</v>
      </c>
      <c r="C223" s="18" t="s">
        <v>242</v>
      </c>
      <c r="D223" s="65">
        <v>22990</v>
      </c>
      <c r="E223" s="75">
        <v>19990</v>
      </c>
      <c r="F223" s="75"/>
      <c r="G223" s="75"/>
    </row>
    <row r="224" spans="1:7" ht="40.799999999999997">
      <c r="A224" t="s">
        <v>9</v>
      </c>
      <c r="B224" s="87">
        <v>31</v>
      </c>
      <c r="C224" s="18" t="s">
        <v>243</v>
      </c>
      <c r="D224" s="65">
        <v>22990</v>
      </c>
      <c r="E224" s="75">
        <v>19990</v>
      </c>
      <c r="F224" s="75"/>
      <c r="G224" s="75"/>
    </row>
    <row r="225" spans="1:7" ht="61.2">
      <c r="A225" t="s">
        <v>9</v>
      </c>
      <c r="B225" s="86">
        <v>32</v>
      </c>
      <c r="C225" s="18" t="s">
        <v>244</v>
      </c>
      <c r="D225" s="65">
        <v>27990</v>
      </c>
      <c r="E225" s="75">
        <v>23990</v>
      </c>
      <c r="F225" s="75"/>
      <c r="G225" s="75"/>
    </row>
    <row r="226" spans="1:7" ht="40.799999999999997">
      <c r="A226" t="s">
        <v>9</v>
      </c>
      <c r="B226" s="86">
        <v>33</v>
      </c>
      <c r="C226" s="18" t="s">
        <v>245</v>
      </c>
      <c r="D226" s="65">
        <v>22990</v>
      </c>
      <c r="E226" s="75">
        <v>19990</v>
      </c>
      <c r="F226" s="75"/>
      <c r="G226" s="75"/>
    </row>
    <row r="227" spans="1:7" ht="40.799999999999997">
      <c r="A227" t="s">
        <v>9</v>
      </c>
      <c r="B227" s="87">
        <v>34</v>
      </c>
      <c r="C227" s="18" t="s">
        <v>246</v>
      </c>
      <c r="D227" s="65">
        <v>27990</v>
      </c>
      <c r="E227" s="75">
        <v>23990</v>
      </c>
      <c r="F227" s="75"/>
      <c r="G227" s="75"/>
    </row>
    <row r="228" spans="1:7" ht="61.2">
      <c r="A228" t="s">
        <v>9</v>
      </c>
      <c r="B228" s="86">
        <v>35</v>
      </c>
      <c r="C228" s="18" t="s">
        <v>247</v>
      </c>
      <c r="D228" s="65">
        <v>27990</v>
      </c>
      <c r="E228" s="75">
        <v>23990</v>
      </c>
      <c r="F228" s="75"/>
      <c r="G228" s="75"/>
    </row>
    <row r="229" spans="1:7" ht="61.2">
      <c r="A229" t="s">
        <v>9</v>
      </c>
      <c r="B229" s="86">
        <v>36</v>
      </c>
      <c r="C229" s="18" t="s">
        <v>248</v>
      </c>
      <c r="D229" s="65">
        <v>22990</v>
      </c>
      <c r="E229" s="75">
        <v>19990</v>
      </c>
      <c r="F229" s="75"/>
      <c r="G229" s="75"/>
    </row>
    <row r="230" spans="1:7" ht="30.6">
      <c r="A230" t="s">
        <v>9</v>
      </c>
      <c r="B230" s="87">
        <v>37</v>
      </c>
      <c r="C230" s="18" t="s">
        <v>249</v>
      </c>
      <c r="D230" s="65">
        <v>23990</v>
      </c>
      <c r="E230" s="75">
        <v>20990</v>
      </c>
      <c r="F230" s="75"/>
      <c r="G230" s="75"/>
    </row>
    <row r="231" spans="1:7" ht="30.6">
      <c r="B231" s="87"/>
      <c r="C231" s="18"/>
      <c r="D231" s="65"/>
      <c r="E231" s="75"/>
      <c r="F231" s="75"/>
      <c r="G231" s="75"/>
    </row>
    <row r="232" spans="1:7" ht="40.799999999999997">
      <c r="A232" t="s">
        <v>10</v>
      </c>
      <c r="B232" s="87">
        <v>1</v>
      </c>
      <c r="C232" s="18" t="s">
        <v>250</v>
      </c>
      <c r="D232" s="65">
        <v>27990</v>
      </c>
      <c r="E232" s="75">
        <v>24990</v>
      </c>
      <c r="F232" s="75"/>
      <c r="G232" s="75"/>
    </row>
    <row r="233" spans="1:7" ht="40.799999999999997">
      <c r="A233" t="s">
        <v>10</v>
      </c>
      <c r="B233" s="87">
        <v>2</v>
      </c>
      <c r="C233" s="18" t="s">
        <v>251</v>
      </c>
      <c r="D233" s="65">
        <v>39990</v>
      </c>
      <c r="E233" s="75">
        <v>36990</v>
      </c>
      <c r="F233" s="75"/>
      <c r="G233" s="75"/>
    </row>
    <row r="234" spans="1:7" ht="40.799999999999997">
      <c r="A234" t="s">
        <v>10</v>
      </c>
      <c r="B234" s="87">
        <v>3</v>
      </c>
      <c r="C234" s="18" t="s">
        <v>252</v>
      </c>
      <c r="D234" s="65">
        <v>23750</v>
      </c>
      <c r="E234" s="75"/>
      <c r="F234" s="75"/>
      <c r="G234" s="75"/>
    </row>
    <row r="235" spans="1:7" ht="30.6">
      <c r="A235" t="s">
        <v>10</v>
      </c>
      <c r="B235" s="87">
        <v>4</v>
      </c>
      <c r="C235" s="18" t="s">
        <v>253</v>
      </c>
      <c r="D235" s="65">
        <v>14700</v>
      </c>
      <c r="E235" s="75"/>
      <c r="F235" s="75"/>
      <c r="G235" s="75"/>
    </row>
    <row r="236" spans="1:7" ht="30.6">
      <c r="A236" t="s">
        <v>10</v>
      </c>
      <c r="B236" s="87">
        <v>5</v>
      </c>
      <c r="C236" s="18" t="s">
        <v>254</v>
      </c>
      <c r="D236" s="65">
        <v>2100</v>
      </c>
      <c r="E236" s="75"/>
      <c r="F236" s="75"/>
      <c r="G236" s="75"/>
    </row>
    <row r="237" spans="1:7" ht="30.6">
      <c r="A237" t="s">
        <v>10</v>
      </c>
      <c r="B237" s="87">
        <v>6</v>
      </c>
      <c r="C237" s="18" t="s">
        <v>255</v>
      </c>
      <c r="D237" s="65">
        <v>8800</v>
      </c>
      <c r="E237" s="75"/>
      <c r="F237" s="75"/>
      <c r="G237" s="75"/>
    </row>
    <row r="238" spans="1:7" ht="40.799999999999997">
      <c r="A238" t="s">
        <v>10</v>
      </c>
      <c r="B238" s="87">
        <v>7</v>
      </c>
      <c r="C238" s="18" t="s">
        <v>256</v>
      </c>
      <c r="D238" s="65">
        <v>8000</v>
      </c>
      <c r="E238" s="75"/>
      <c r="F238" s="75"/>
      <c r="G238" s="75"/>
    </row>
    <row r="239" spans="1:7" ht="30.6">
      <c r="A239" t="s">
        <v>10</v>
      </c>
      <c r="B239" s="87">
        <v>8</v>
      </c>
      <c r="C239" s="18" t="s">
        <v>257</v>
      </c>
      <c r="D239" s="65">
        <v>1700</v>
      </c>
      <c r="E239" s="75"/>
      <c r="F239" s="75"/>
      <c r="G239" s="75"/>
    </row>
    <row r="240" spans="1:7" ht="40.799999999999997">
      <c r="A240" t="s">
        <v>10</v>
      </c>
      <c r="B240" s="87">
        <v>9</v>
      </c>
      <c r="C240" s="18" t="s">
        <v>258</v>
      </c>
      <c r="D240" s="65">
        <v>3450</v>
      </c>
      <c r="E240" s="75"/>
      <c r="F240" s="75"/>
      <c r="G240" s="75"/>
    </row>
    <row r="241" spans="1:7" ht="30.6">
      <c r="A241" t="s">
        <v>10</v>
      </c>
      <c r="B241" s="87">
        <v>10</v>
      </c>
      <c r="C241" s="18" t="s">
        <v>259</v>
      </c>
      <c r="D241" s="65">
        <v>1250</v>
      </c>
      <c r="E241" s="75"/>
      <c r="F241" s="75"/>
      <c r="G241" s="75"/>
    </row>
    <row r="242" spans="1:7" ht="40.799999999999997">
      <c r="B242" s="87">
        <v>175</v>
      </c>
      <c r="C242" s="18" t="s">
        <v>260</v>
      </c>
      <c r="D242" s="65">
        <v>4000</v>
      </c>
      <c r="E242" s="75"/>
      <c r="F242" s="75"/>
      <c r="G242" s="75"/>
    </row>
    <row r="243" spans="1:7" ht="40.799999999999997">
      <c r="A243" t="s">
        <v>10</v>
      </c>
      <c r="B243" s="87">
        <v>11</v>
      </c>
      <c r="C243" s="18" t="s">
        <v>261</v>
      </c>
      <c r="D243" s="65">
        <v>9500</v>
      </c>
      <c r="E243" s="75"/>
      <c r="F243" s="75"/>
      <c r="G243" s="75"/>
    </row>
    <row r="244" spans="1:7" ht="30.6">
      <c r="A244" t="s">
        <v>10</v>
      </c>
      <c r="B244" s="87">
        <v>12</v>
      </c>
      <c r="C244" s="18" t="s">
        <v>262</v>
      </c>
      <c r="D244" s="70">
        <v>11000</v>
      </c>
      <c r="E244" s="75"/>
      <c r="F244" s="75"/>
      <c r="G244" s="75"/>
    </row>
    <row r="245" spans="1:7" ht="30.6">
      <c r="A245" t="s">
        <v>10</v>
      </c>
      <c r="B245" s="87">
        <v>13</v>
      </c>
      <c r="C245" s="18" t="s">
        <v>263</v>
      </c>
      <c r="D245" s="70">
        <v>12800</v>
      </c>
      <c r="E245" s="75"/>
      <c r="F245" s="75"/>
      <c r="G245" s="75"/>
    </row>
    <row r="246" spans="1:7" ht="40.799999999999997">
      <c r="A246" t="s">
        <v>10</v>
      </c>
      <c r="B246" s="87">
        <v>14</v>
      </c>
      <c r="C246" s="18" t="s">
        <v>264</v>
      </c>
      <c r="D246" s="70">
        <v>16990</v>
      </c>
      <c r="E246" s="75"/>
      <c r="F246" s="75"/>
      <c r="G246" s="75"/>
    </row>
    <row r="247" spans="1:7" ht="40.799999999999997">
      <c r="A247" t="s">
        <v>10</v>
      </c>
      <c r="B247" s="87">
        <v>15</v>
      </c>
      <c r="C247" s="18" t="s">
        <v>265</v>
      </c>
      <c r="D247" s="70">
        <v>18990</v>
      </c>
      <c r="E247" s="75"/>
      <c r="F247" s="75"/>
      <c r="G247" s="75"/>
    </row>
    <row r="248" spans="1:7" ht="40.799999999999997">
      <c r="A248" t="s">
        <v>10</v>
      </c>
      <c r="B248" s="87">
        <v>16</v>
      </c>
      <c r="C248" s="18" t="s">
        <v>266</v>
      </c>
      <c r="D248" s="70">
        <v>24990</v>
      </c>
      <c r="E248" s="75"/>
      <c r="F248" s="75"/>
      <c r="G248" s="75"/>
    </row>
    <row r="249" spans="1:7" ht="40.799999999999997">
      <c r="A249" t="s">
        <v>10</v>
      </c>
      <c r="B249" s="87">
        <v>17</v>
      </c>
      <c r="C249" s="18" t="s">
        <v>267</v>
      </c>
      <c r="D249" s="70">
        <v>16990</v>
      </c>
      <c r="E249" s="75"/>
      <c r="F249" s="75"/>
      <c r="G249" s="75"/>
    </row>
    <row r="250" spans="1:7" ht="40.799999999999997">
      <c r="A250" t="s">
        <v>10</v>
      </c>
      <c r="B250" s="87">
        <v>18</v>
      </c>
      <c r="C250" s="18" t="s">
        <v>268</v>
      </c>
      <c r="D250" s="70">
        <v>13500</v>
      </c>
      <c r="E250" s="75"/>
      <c r="F250" s="75"/>
      <c r="G250" s="75"/>
    </row>
    <row r="251" spans="1:7" ht="40.799999999999997">
      <c r="A251" t="s">
        <v>10</v>
      </c>
      <c r="B251" s="87">
        <v>19</v>
      </c>
      <c r="C251" s="18" t="s">
        <v>269</v>
      </c>
      <c r="D251" s="70">
        <v>3890</v>
      </c>
      <c r="E251" s="75"/>
      <c r="F251" s="75"/>
      <c r="G251" s="75"/>
    </row>
    <row r="252" spans="1:7" ht="30.6">
      <c r="A252" t="s">
        <v>10</v>
      </c>
      <c r="B252" s="87">
        <v>20</v>
      </c>
      <c r="C252" s="18" t="s">
        <v>270</v>
      </c>
      <c r="D252" s="70">
        <v>300</v>
      </c>
      <c r="E252" s="75"/>
      <c r="F252" s="75"/>
      <c r="G252" s="75"/>
    </row>
    <row r="253" spans="1:7" ht="40.799999999999997">
      <c r="A253" t="s">
        <v>10</v>
      </c>
      <c r="B253" s="87">
        <v>21</v>
      </c>
      <c r="C253" s="18" t="s">
        <v>271</v>
      </c>
      <c r="D253" s="70">
        <v>1600</v>
      </c>
      <c r="E253" s="75"/>
      <c r="F253" s="75"/>
      <c r="G253" s="75"/>
    </row>
    <row r="254" spans="1:7" ht="40.799999999999997">
      <c r="A254" t="s">
        <v>10</v>
      </c>
      <c r="B254" s="87">
        <v>22</v>
      </c>
      <c r="C254" s="18" t="s">
        <v>272</v>
      </c>
      <c r="D254" s="70">
        <v>1790</v>
      </c>
      <c r="E254" s="75"/>
      <c r="F254" s="75"/>
      <c r="G254" s="75"/>
    </row>
    <row r="255" spans="1:7" ht="40.799999999999997">
      <c r="A255" t="s">
        <v>10</v>
      </c>
      <c r="B255" s="87">
        <v>23</v>
      </c>
      <c r="C255" s="18" t="s">
        <v>273</v>
      </c>
      <c r="D255" s="70">
        <v>1800</v>
      </c>
      <c r="E255" s="75"/>
      <c r="F255" s="75"/>
      <c r="G255" s="75"/>
    </row>
    <row r="256" spans="1:7" ht="40.799999999999997">
      <c r="A256" t="s">
        <v>10</v>
      </c>
      <c r="B256" s="87">
        <v>24</v>
      </c>
      <c r="C256" s="18" t="s">
        <v>274</v>
      </c>
      <c r="D256" s="70">
        <v>2200</v>
      </c>
      <c r="E256" s="75"/>
      <c r="F256" s="75"/>
      <c r="G256" s="75"/>
    </row>
    <row r="257" spans="1:7" ht="40.799999999999997">
      <c r="A257" t="s">
        <v>10</v>
      </c>
      <c r="B257" s="87">
        <v>25</v>
      </c>
      <c r="C257" s="18" t="s">
        <v>441</v>
      </c>
      <c r="D257" s="70">
        <v>1400</v>
      </c>
      <c r="E257" s="75"/>
      <c r="F257" s="75"/>
      <c r="G257" s="75"/>
    </row>
    <row r="258" spans="1:7" ht="30.6">
      <c r="A258" t="s">
        <v>10</v>
      </c>
      <c r="B258" s="87" t="s">
        <v>275</v>
      </c>
      <c r="C258" s="18" t="s">
        <v>276</v>
      </c>
      <c r="D258" s="70">
        <v>1400</v>
      </c>
      <c r="E258" s="77"/>
      <c r="F258" s="77"/>
      <c r="G258" s="77"/>
    </row>
    <row r="259" spans="1:7" ht="30.6">
      <c r="A259" t="s">
        <v>10</v>
      </c>
      <c r="B259" s="87">
        <v>26</v>
      </c>
      <c r="C259" s="18" t="s">
        <v>277</v>
      </c>
      <c r="D259" s="70">
        <v>1500</v>
      </c>
      <c r="E259" s="75"/>
      <c r="F259" s="75"/>
      <c r="G259" s="75"/>
    </row>
    <row r="260" spans="1:7" ht="30.6">
      <c r="A260" t="s">
        <v>10</v>
      </c>
      <c r="B260" s="87">
        <v>27</v>
      </c>
      <c r="C260" s="18" t="s">
        <v>278</v>
      </c>
      <c r="D260" s="70">
        <v>1600</v>
      </c>
      <c r="E260" s="75"/>
      <c r="F260" s="75"/>
      <c r="G260" s="75"/>
    </row>
    <row r="261" spans="1:7" ht="30.6">
      <c r="A261" t="s">
        <v>10</v>
      </c>
      <c r="B261" s="87">
        <v>28</v>
      </c>
      <c r="C261" s="18" t="s">
        <v>279</v>
      </c>
      <c r="D261" s="70">
        <v>2700</v>
      </c>
      <c r="E261" s="75"/>
      <c r="F261" s="75"/>
      <c r="G261" s="75"/>
    </row>
    <row r="262" spans="1:7" ht="40.799999999999997">
      <c r="A262" t="s">
        <v>10</v>
      </c>
      <c r="B262" s="87">
        <v>29</v>
      </c>
      <c r="C262" s="18" t="s">
        <v>280</v>
      </c>
      <c r="D262" s="70">
        <v>3200</v>
      </c>
      <c r="E262" s="75"/>
      <c r="F262" s="75"/>
      <c r="G262" s="75"/>
    </row>
    <row r="263" spans="1:7" ht="30.6">
      <c r="A263" t="s">
        <v>10</v>
      </c>
      <c r="B263" s="87">
        <v>30</v>
      </c>
      <c r="C263" s="18" t="s">
        <v>281</v>
      </c>
      <c r="D263" s="70">
        <v>900</v>
      </c>
      <c r="E263" s="75"/>
      <c r="F263" s="75"/>
      <c r="G263" s="75"/>
    </row>
    <row r="264" spans="1:7" ht="40.799999999999997">
      <c r="A264" t="s">
        <v>10</v>
      </c>
      <c r="B264" s="87">
        <v>31</v>
      </c>
      <c r="C264" s="18" t="s">
        <v>282</v>
      </c>
      <c r="D264" s="70">
        <v>6000</v>
      </c>
      <c r="E264" s="75"/>
      <c r="F264" s="75"/>
      <c r="G264" s="75"/>
    </row>
    <row r="265" spans="1:7" ht="30.6">
      <c r="A265" t="s">
        <v>10</v>
      </c>
      <c r="B265" s="87">
        <v>32</v>
      </c>
      <c r="C265" s="18" t="s">
        <v>283</v>
      </c>
      <c r="D265" s="70">
        <v>6500</v>
      </c>
      <c r="E265" s="75"/>
      <c r="F265" s="75"/>
      <c r="G265" s="75"/>
    </row>
    <row r="266" spans="1:7" ht="30.6">
      <c r="A266" t="s">
        <v>10</v>
      </c>
      <c r="B266" s="87">
        <v>33</v>
      </c>
      <c r="C266" s="18" t="s">
        <v>284</v>
      </c>
      <c r="D266" s="70">
        <v>6500</v>
      </c>
      <c r="E266" s="75"/>
      <c r="F266" s="75"/>
      <c r="G266" s="75"/>
    </row>
    <row r="267" spans="1:7" ht="30.6">
      <c r="A267" t="s">
        <v>10</v>
      </c>
      <c r="B267" s="87">
        <v>34</v>
      </c>
      <c r="C267" s="18" t="s">
        <v>285</v>
      </c>
      <c r="D267" s="70">
        <v>4500</v>
      </c>
      <c r="E267" s="75"/>
      <c r="F267" s="75"/>
      <c r="G267" s="75"/>
    </row>
    <row r="268" spans="1:7" ht="30.6">
      <c r="A268" t="s">
        <v>10</v>
      </c>
      <c r="B268" s="87">
        <v>35</v>
      </c>
      <c r="C268" s="18" t="s">
        <v>286</v>
      </c>
      <c r="D268" s="70">
        <v>5500</v>
      </c>
      <c r="E268" s="75"/>
      <c r="F268" s="75"/>
      <c r="G268" s="75"/>
    </row>
    <row r="269" spans="1:7" ht="30.6">
      <c r="A269" t="s">
        <v>10</v>
      </c>
      <c r="B269" s="87">
        <v>36</v>
      </c>
      <c r="C269" s="18" t="s">
        <v>287</v>
      </c>
      <c r="D269" s="70">
        <v>1800</v>
      </c>
      <c r="E269" s="75"/>
      <c r="F269" s="75"/>
      <c r="G269" s="75"/>
    </row>
    <row r="270" spans="1:7" ht="30.6">
      <c r="A270" t="s">
        <v>10</v>
      </c>
      <c r="B270" s="87">
        <v>37</v>
      </c>
      <c r="C270" s="18" t="s">
        <v>288</v>
      </c>
      <c r="D270" s="70">
        <v>3500</v>
      </c>
      <c r="E270" s="75"/>
      <c r="F270" s="75"/>
      <c r="G270" s="75"/>
    </row>
    <row r="271" spans="1:7" ht="30.6">
      <c r="A271" t="s">
        <v>10</v>
      </c>
      <c r="B271" s="87">
        <v>38</v>
      </c>
      <c r="C271" s="18" t="s">
        <v>289</v>
      </c>
      <c r="D271" s="70">
        <v>7500</v>
      </c>
      <c r="E271" s="75"/>
      <c r="F271" s="75"/>
      <c r="G271" s="75"/>
    </row>
    <row r="272" spans="1:7" ht="30.6">
      <c r="A272" t="s">
        <v>10</v>
      </c>
      <c r="B272" s="87">
        <v>39</v>
      </c>
      <c r="C272" s="18" t="s">
        <v>290</v>
      </c>
      <c r="D272" s="70">
        <v>7000</v>
      </c>
      <c r="E272" s="75"/>
      <c r="F272" s="75"/>
      <c r="G272" s="75"/>
    </row>
    <row r="273" spans="1:7" ht="40.799999999999997">
      <c r="A273" t="s">
        <v>10</v>
      </c>
      <c r="B273" s="87">
        <v>40</v>
      </c>
      <c r="C273" s="18" t="s">
        <v>291</v>
      </c>
      <c r="D273" s="70">
        <v>1100</v>
      </c>
      <c r="E273" s="75"/>
      <c r="F273" s="75"/>
      <c r="G273" s="75"/>
    </row>
    <row r="274" spans="1:7" ht="30.6">
      <c r="A274" t="s">
        <v>10</v>
      </c>
      <c r="B274" s="87">
        <v>41</v>
      </c>
      <c r="C274" s="18" t="s">
        <v>292</v>
      </c>
      <c r="D274" s="70">
        <v>6200</v>
      </c>
      <c r="E274" s="75"/>
      <c r="F274" s="75"/>
      <c r="G274" s="75"/>
    </row>
    <row r="275" spans="1:7" ht="30.6">
      <c r="A275" t="s">
        <v>10</v>
      </c>
      <c r="B275" s="87">
        <v>42</v>
      </c>
      <c r="C275" s="18" t="s">
        <v>293</v>
      </c>
      <c r="D275" s="70">
        <v>1700</v>
      </c>
      <c r="E275" s="75"/>
      <c r="F275" s="75"/>
      <c r="G275" s="75"/>
    </row>
    <row r="276" spans="1:7" ht="30.6">
      <c r="A276" t="s">
        <v>10</v>
      </c>
      <c r="B276" s="87">
        <v>43</v>
      </c>
      <c r="C276" s="18" t="s">
        <v>294</v>
      </c>
      <c r="D276" s="70">
        <v>2100</v>
      </c>
      <c r="E276" s="75"/>
      <c r="F276" s="75"/>
      <c r="G276" s="75"/>
    </row>
    <row r="277" spans="1:7" ht="30.6">
      <c r="A277" t="s">
        <v>10</v>
      </c>
      <c r="B277" s="87">
        <v>44</v>
      </c>
      <c r="C277" s="18" t="s">
        <v>295</v>
      </c>
      <c r="D277" s="70">
        <v>3800</v>
      </c>
      <c r="E277" s="75"/>
      <c r="F277" s="75"/>
      <c r="G277" s="75"/>
    </row>
    <row r="278" spans="1:7" ht="30.6">
      <c r="A278" t="s">
        <v>10</v>
      </c>
      <c r="B278" s="87">
        <v>45</v>
      </c>
      <c r="C278" s="18" t="s">
        <v>296</v>
      </c>
      <c r="D278" s="70">
        <v>3500</v>
      </c>
      <c r="E278" s="75"/>
      <c r="F278" s="75"/>
      <c r="G278" s="75"/>
    </row>
    <row r="279" spans="1:7" ht="30.6">
      <c r="A279" t="s">
        <v>10</v>
      </c>
      <c r="B279" s="87">
        <v>46</v>
      </c>
      <c r="C279" s="18" t="s">
        <v>297</v>
      </c>
      <c r="D279" s="70">
        <v>3750</v>
      </c>
      <c r="E279" s="75"/>
      <c r="F279" s="75"/>
      <c r="G279" s="75"/>
    </row>
    <row r="280" spans="1:7" ht="30.6">
      <c r="A280" t="s">
        <v>10</v>
      </c>
      <c r="B280" s="87">
        <v>47</v>
      </c>
      <c r="C280" s="18" t="s">
        <v>298</v>
      </c>
      <c r="D280" s="70">
        <v>2900</v>
      </c>
      <c r="E280" s="75"/>
      <c r="F280" s="75"/>
      <c r="G280" s="75"/>
    </row>
    <row r="281" spans="1:7" ht="30.6">
      <c r="A281" t="s">
        <v>10</v>
      </c>
      <c r="B281" s="87">
        <v>48</v>
      </c>
      <c r="C281" s="18" t="s">
        <v>299</v>
      </c>
      <c r="D281" s="70">
        <v>1850</v>
      </c>
      <c r="E281" s="75"/>
      <c r="F281" s="75"/>
      <c r="G281" s="75"/>
    </row>
    <row r="282" spans="1:7" ht="30.6">
      <c r="A282" t="s">
        <v>10</v>
      </c>
      <c r="B282" s="87">
        <v>49</v>
      </c>
      <c r="C282" s="18" t="s">
        <v>300</v>
      </c>
      <c r="D282" s="70">
        <v>3500</v>
      </c>
      <c r="E282" s="75"/>
      <c r="F282" s="75"/>
      <c r="G282" s="75"/>
    </row>
    <row r="283" spans="1:7" ht="30.6">
      <c r="A283" t="s">
        <v>10</v>
      </c>
      <c r="B283" s="87">
        <v>50</v>
      </c>
      <c r="C283" s="18" t="s">
        <v>301</v>
      </c>
      <c r="D283" s="70">
        <v>2500</v>
      </c>
      <c r="E283" s="75"/>
      <c r="F283" s="75"/>
      <c r="G283" s="75"/>
    </row>
    <row r="284" spans="1:7" ht="30.6">
      <c r="A284" t="s">
        <v>10</v>
      </c>
      <c r="B284" s="87">
        <v>51</v>
      </c>
      <c r="C284" s="18" t="s">
        <v>302</v>
      </c>
      <c r="D284" s="70">
        <v>2500</v>
      </c>
      <c r="E284" s="75"/>
      <c r="F284" s="75"/>
      <c r="G284" s="75"/>
    </row>
    <row r="285" spans="1:7" ht="40.799999999999997">
      <c r="A285" t="s">
        <v>10</v>
      </c>
      <c r="B285" s="87">
        <v>52</v>
      </c>
      <c r="C285" s="18" t="s">
        <v>303</v>
      </c>
      <c r="D285" s="70">
        <v>4500</v>
      </c>
      <c r="E285" s="75"/>
      <c r="F285" s="75"/>
      <c r="G285" s="75"/>
    </row>
    <row r="286" spans="1:7" ht="40.799999999999997">
      <c r="A286" t="s">
        <v>10</v>
      </c>
      <c r="B286" s="87">
        <v>53</v>
      </c>
      <c r="C286" s="18" t="s">
        <v>304</v>
      </c>
      <c r="D286" s="70">
        <v>14990</v>
      </c>
      <c r="E286" s="75"/>
      <c r="F286" s="75"/>
      <c r="G286" s="75"/>
    </row>
    <row r="287" spans="1:7" ht="40.799999999999997">
      <c r="A287" t="s">
        <v>10</v>
      </c>
      <c r="B287" s="87">
        <v>54</v>
      </c>
      <c r="C287" s="18" t="s">
        <v>305</v>
      </c>
      <c r="D287" s="70">
        <v>14990</v>
      </c>
      <c r="E287" s="75"/>
      <c r="F287" s="75"/>
      <c r="G287" s="75"/>
    </row>
    <row r="288" spans="1:7" ht="30.6">
      <c r="A288" t="s">
        <v>10</v>
      </c>
      <c r="B288" s="87">
        <v>55</v>
      </c>
      <c r="C288" s="18" t="s">
        <v>306</v>
      </c>
      <c r="D288" s="70">
        <v>2800</v>
      </c>
      <c r="E288" s="75"/>
      <c r="F288" s="75"/>
      <c r="G288" s="75"/>
    </row>
    <row r="289" spans="1:7" ht="30.6">
      <c r="A289" t="s">
        <v>10</v>
      </c>
      <c r="B289" s="87">
        <v>56</v>
      </c>
      <c r="C289" s="18" t="s">
        <v>307</v>
      </c>
      <c r="D289" s="70">
        <v>2700</v>
      </c>
      <c r="E289" s="75"/>
      <c r="F289" s="75"/>
      <c r="G289" s="75"/>
    </row>
    <row r="290" spans="1:7" ht="30.6">
      <c r="A290" t="s">
        <v>10</v>
      </c>
      <c r="B290" s="87">
        <v>57</v>
      </c>
      <c r="C290" s="18" t="s">
        <v>308</v>
      </c>
      <c r="D290" s="70">
        <v>8300</v>
      </c>
      <c r="E290" s="75"/>
      <c r="F290" s="75"/>
      <c r="G290" s="75"/>
    </row>
    <row r="291" spans="1:7" ht="30.6">
      <c r="A291" t="s">
        <v>10</v>
      </c>
      <c r="B291" s="87">
        <v>58</v>
      </c>
      <c r="C291" s="18" t="s">
        <v>309</v>
      </c>
      <c r="D291" s="70">
        <v>9500</v>
      </c>
      <c r="E291" s="75"/>
      <c r="F291" s="75"/>
      <c r="G291" s="75"/>
    </row>
    <row r="292" spans="1:7" ht="30.6">
      <c r="A292" t="s">
        <v>10</v>
      </c>
      <c r="B292" s="87">
        <v>59</v>
      </c>
      <c r="C292" s="18" t="s">
        <v>310</v>
      </c>
      <c r="D292" s="70">
        <v>10000</v>
      </c>
      <c r="E292" s="75"/>
      <c r="F292" s="75"/>
      <c r="G292" s="75"/>
    </row>
    <row r="293" spans="1:7" ht="30.6">
      <c r="A293" t="s">
        <v>10</v>
      </c>
      <c r="B293" s="87">
        <v>60</v>
      </c>
      <c r="C293" s="18" t="s">
        <v>311</v>
      </c>
      <c r="D293" s="70">
        <v>800</v>
      </c>
      <c r="E293" s="75"/>
      <c r="F293" s="75"/>
      <c r="G293" s="75"/>
    </row>
    <row r="294" spans="1:7" ht="30.6">
      <c r="A294" t="s">
        <v>10</v>
      </c>
      <c r="B294" s="87">
        <v>61</v>
      </c>
      <c r="C294" s="18" t="s">
        <v>312</v>
      </c>
      <c r="D294" s="70">
        <v>3500</v>
      </c>
      <c r="E294" s="75"/>
      <c r="F294" s="75"/>
      <c r="G294" s="75"/>
    </row>
    <row r="295" spans="1:7" ht="30.6">
      <c r="A295" t="s">
        <v>10</v>
      </c>
      <c r="B295" s="87">
        <v>62</v>
      </c>
      <c r="C295" s="18" t="s">
        <v>313</v>
      </c>
      <c r="D295" s="70">
        <v>2900</v>
      </c>
      <c r="E295" s="75"/>
      <c r="F295" s="75"/>
      <c r="G295" s="75"/>
    </row>
    <row r="296" spans="1:7" ht="30.6">
      <c r="A296" t="s">
        <v>10</v>
      </c>
      <c r="B296" s="87">
        <v>63</v>
      </c>
      <c r="C296" s="18" t="s">
        <v>314</v>
      </c>
      <c r="D296" s="70">
        <v>250</v>
      </c>
      <c r="E296" s="75"/>
      <c r="F296" s="75"/>
      <c r="G296" s="75"/>
    </row>
    <row r="297" spans="1:7" ht="30.6">
      <c r="A297" t="s">
        <v>10</v>
      </c>
      <c r="B297" s="87">
        <v>64</v>
      </c>
      <c r="C297" s="18" t="s">
        <v>315</v>
      </c>
      <c r="D297" s="70">
        <v>1000</v>
      </c>
      <c r="E297" s="75"/>
      <c r="F297" s="75"/>
      <c r="G297" s="75"/>
    </row>
    <row r="298" spans="1:7" ht="30.6">
      <c r="A298" t="s">
        <v>10</v>
      </c>
      <c r="B298" s="87">
        <v>65</v>
      </c>
      <c r="C298" s="18" t="s">
        <v>316</v>
      </c>
      <c r="D298" s="70">
        <v>1300</v>
      </c>
      <c r="E298" s="75"/>
      <c r="F298" s="75"/>
      <c r="G298" s="75"/>
    </row>
    <row r="299" spans="1:7" ht="30.6">
      <c r="A299" t="s">
        <v>10</v>
      </c>
      <c r="B299" s="87">
        <v>66</v>
      </c>
      <c r="C299" s="18" t="s">
        <v>317</v>
      </c>
      <c r="D299" s="70">
        <v>2200</v>
      </c>
      <c r="E299" s="75"/>
      <c r="F299" s="75"/>
      <c r="G299" s="75"/>
    </row>
    <row r="300" spans="1:7" ht="30.6">
      <c r="A300" t="s">
        <v>10</v>
      </c>
      <c r="B300" s="87">
        <v>67</v>
      </c>
      <c r="C300" s="18" t="s">
        <v>318</v>
      </c>
      <c r="D300" s="70">
        <v>3000</v>
      </c>
      <c r="E300" s="75"/>
      <c r="F300" s="75"/>
      <c r="G300" s="75"/>
    </row>
    <row r="301" spans="1:7" ht="30.6">
      <c r="A301" t="s">
        <v>10</v>
      </c>
      <c r="B301" s="87">
        <v>68</v>
      </c>
      <c r="C301" s="18" t="s">
        <v>319</v>
      </c>
      <c r="D301" s="70">
        <v>3800</v>
      </c>
      <c r="E301" s="75"/>
      <c r="F301" s="75"/>
      <c r="G301" s="75"/>
    </row>
    <row r="302" spans="1:7" ht="30.6">
      <c r="A302" t="s">
        <v>10</v>
      </c>
      <c r="B302" s="87">
        <v>69</v>
      </c>
      <c r="C302" s="18" t="s">
        <v>320</v>
      </c>
      <c r="D302" s="70">
        <v>5000</v>
      </c>
      <c r="E302" s="75"/>
      <c r="F302" s="75"/>
      <c r="G302" s="75"/>
    </row>
    <row r="303" spans="1:7" ht="30.6">
      <c r="A303" t="s">
        <v>10</v>
      </c>
      <c r="B303" s="87">
        <v>70</v>
      </c>
      <c r="C303" s="18" t="s">
        <v>321</v>
      </c>
      <c r="D303" s="70">
        <v>1050</v>
      </c>
      <c r="E303" s="75"/>
      <c r="F303" s="75"/>
      <c r="G303" s="75"/>
    </row>
    <row r="304" spans="1:7" ht="30.6">
      <c r="A304" t="s">
        <v>10</v>
      </c>
      <c r="B304" s="87">
        <v>71</v>
      </c>
      <c r="C304" s="18" t="s">
        <v>322</v>
      </c>
      <c r="D304" s="70">
        <v>1250</v>
      </c>
      <c r="E304" s="75"/>
      <c r="F304" s="75"/>
      <c r="G304" s="75"/>
    </row>
    <row r="305" spans="1:7" ht="30.6">
      <c r="A305" t="s">
        <v>10</v>
      </c>
      <c r="B305" s="87">
        <v>72</v>
      </c>
      <c r="C305" s="18" t="s">
        <v>323</v>
      </c>
      <c r="D305" s="70">
        <v>1400</v>
      </c>
      <c r="E305" s="75"/>
      <c r="F305" s="75"/>
      <c r="G305" s="75"/>
    </row>
    <row r="306" spans="1:7" ht="30.6">
      <c r="A306" t="s">
        <v>10</v>
      </c>
      <c r="B306" s="87">
        <v>73</v>
      </c>
      <c r="C306" s="18" t="s">
        <v>324</v>
      </c>
      <c r="D306" s="70">
        <v>1700</v>
      </c>
      <c r="E306" s="75"/>
      <c r="F306" s="75"/>
      <c r="G306" s="75"/>
    </row>
    <row r="307" spans="1:7" ht="30.6">
      <c r="A307" t="s">
        <v>10</v>
      </c>
      <c r="B307" s="87">
        <v>74</v>
      </c>
      <c r="C307" s="18" t="s">
        <v>325</v>
      </c>
      <c r="D307" s="70">
        <v>2200</v>
      </c>
      <c r="E307" s="75"/>
      <c r="F307" s="75"/>
      <c r="G307" s="75"/>
    </row>
    <row r="308" spans="1:7" ht="30.6">
      <c r="A308" t="s">
        <v>10</v>
      </c>
      <c r="B308" s="87">
        <v>75</v>
      </c>
      <c r="C308" s="18" t="s">
        <v>326</v>
      </c>
      <c r="D308" s="70">
        <v>1700</v>
      </c>
      <c r="E308" s="75"/>
      <c r="F308" s="75"/>
      <c r="G308" s="75"/>
    </row>
    <row r="309" spans="1:7" ht="30.6">
      <c r="A309" t="s">
        <v>10</v>
      </c>
      <c r="B309" s="87">
        <v>76</v>
      </c>
      <c r="C309" s="18" t="s">
        <v>327</v>
      </c>
      <c r="D309" s="70">
        <v>650</v>
      </c>
      <c r="E309" s="75"/>
      <c r="F309" s="75"/>
      <c r="G309" s="75"/>
    </row>
    <row r="310" spans="1:7" ht="30.6">
      <c r="A310" t="s">
        <v>10</v>
      </c>
      <c r="B310" s="87">
        <v>77</v>
      </c>
      <c r="C310" s="18" t="s">
        <v>328</v>
      </c>
      <c r="D310" s="70">
        <v>1600</v>
      </c>
      <c r="E310" s="75"/>
      <c r="F310" s="75"/>
      <c r="G310" s="75"/>
    </row>
    <row r="311" spans="1:7" ht="30.6">
      <c r="A311" t="s">
        <v>10</v>
      </c>
      <c r="B311" s="87">
        <v>78</v>
      </c>
      <c r="C311" s="18" t="s">
        <v>329</v>
      </c>
      <c r="D311" s="70">
        <v>1450</v>
      </c>
      <c r="E311" s="75"/>
      <c r="F311" s="75"/>
      <c r="G311" s="75"/>
    </row>
    <row r="312" spans="1:7" ht="30.6">
      <c r="A312" t="s">
        <v>10</v>
      </c>
      <c r="B312" s="87">
        <v>79</v>
      </c>
      <c r="C312" s="18" t="s">
        <v>330</v>
      </c>
      <c r="D312" s="70">
        <v>1850</v>
      </c>
      <c r="E312" s="75"/>
      <c r="F312" s="75"/>
      <c r="G312" s="75"/>
    </row>
    <row r="313" spans="1:7" ht="30.6">
      <c r="A313" t="s">
        <v>10</v>
      </c>
      <c r="B313" s="87">
        <v>80</v>
      </c>
      <c r="C313" s="18" t="s">
        <v>331</v>
      </c>
      <c r="D313" s="70">
        <v>2450</v>
      </c>
      <c r="E313" s="75"/>
      <c r="F313" s="75"/>
      <c r="G313" s="75"/>
    </row>
    <row r="314" spans="1:7" ht="30.6">
      <c r="A314" t="s">
        <v>10</v>
      </c>
      <c r="B314" s="87">
        <v>81</v>
      </c>
      <c r="C314" s="18" t="s">
        <v>332</v>
      </c>
      <c r="D314" s="65">
        <v>1350</v>
      </c>
      <c r="E314" s="75"/>
      <c r="F314" s="75"/>
      <c r="G314" s="75"/>
    </row>
    <row r="315" spans="1:7" ht="30.6">
      <c r="A315" t="s">
        <v>10</v>
      </c>
      <c r="B315" s="87">
        <v>82</v>
      </c>
      <c r="C315" s="18" t="s">
        <v>333</v>
      </c>
      <c r="D315" s="65">
        <v>1050</v>
      </c>
      <c r="E315" s="75"/>
      <c r="F315" s="75"/>
      <c r="G315" s="75"/>
    </row>
    <row r="316" spans="1:7" ht="30.6">
      <c r="A316" t="s">
        <v>10</v>
      </c>
      <c r="B316" s="87">
        <v>83</v>
      </c>
      <c r="C316" s="18" t="s">
        <v>334</v>
      </c>
      <c r="D316" s="65">
        <v>1050</v>
      </c>
      <c r="E316" s="79"/>
      <c r="F316" s="79"/>
      <c r="G316" s="79"/>
    </row>
    <row r="317" spans="1:7" ht="30.6">
      <c r="A317" t="s">
        <v>10</v>
      </c>
      <c r="B317" s="87">
        <v>84</v>
      </c>
      <c r="C317" s="18" t="s">
        <v>335</v>
      </c>
      <c r="D317" s="65">
        <v>1500</v>
      </c>
      <c r="E317" s="79"/>
      <c r="F317" s="79"/>
      <c r="G317" s="79"/>
    </row>
    <row r="318" spans="1:7" ht="30.6">
      <c r="A318" t="s">
        <v>10</v>
      </c>
      <c r="B318" s="87">
        <v>85</v>
      </c>
      <c r="C318" s="18" t="s">
        <v>336</v>
      </c>
      <c r="D318" s="65">
        <v>1950</v>
      </c>
      <c r="E318" s="79"/>
      <c r="F318" s="79"/>
      <c r="G318" s="79"/>
    </row>
    <row r="319" spans="1:7" ht="30.6">
      <c r="A319" t="s">
        <v>10</v>
      </c>
      <c r="B319" s="87">
        <v>86</v>
      </c>
      <c r="C319" s="18" t="s">
        <v>337</v>
      </c>
      <c r="D319" s="65">
        <v>1050</v>
      </c>
      <c r="E319" s="79"/>
      <c r="F319" s="79"/>
      <c r="G319" s="79"/>
    </row>
    <row r="320" spans="1:7" ht="30.6">
      <c r="A320" t="s">
        <v>10</v>
      </c>
      <c r="B320" s="87">
        <v>87</v>
      </c>
      <c r="C320" s="18" t="s">
        <v>338</v>
      </c>
      <c r="D320" s="65">
        <v>1050</v>
      </c>
      <c r="E320" s="79"/>
      <c r="F320" s="79"/>
      <c r="G320" s="79"/>
    </row>
    <row r="321" spans="1:7" ht="30.6">
      <c r="A321" t="s">
        <v>10</v>
      </c>
      <c r="B321" s="87">
        <v>88</v>
      </c>
      <c r="C321" s="18" t="s">
        <v>339</v>
      </c>
      <c r="D321" s="65">
        <v>1500</v>
      </c>
      <c r="E321" s="79"/>
      <c r="F321" s="79"/>
      <c r="G321" s="79"/>
    </row>
    <row r="322" spans="1:7" ht="30.6">
      <c r="A322" t="s">
        <v>10</v>
      </c>
      <c r="B322" s="87">
        <v>89</v>
      </c>
      <c r="C322" s="18" t="s">
        <v>340</v>
      </c>
      <c r="D322" s="65">
        <v>150</v>
      </c>
      <c r="E322" s="79"/>
      <c r="F322" s="79"/>
      <c r="G322" s="79"/>
    </row>
    <row r="323" spans="1:7" ht="30.6">
      <c r="A323" t="s">
        <v>10</v>
      </c>
      <c r="B323" s="87">
        <v>90</v>
      </c>
      <c r="C323" s="18" t="s">
        <v>341</v>
      </c>
      <c r="D323" s="65">
        <v>350</v>
      </c>
      <c r="E323" s="79"/>
      <c r="F323" s="79"/>
      <c r="G323" s="79"/>
    </row>
    <row r="324" spans="1:7" ht="30.6">
      <c r="A324" t="s">
        <v>10</v>
      </c>
      <c r="B324" s="87">
        <v>91</v>
      </c>
      <c r="C324" s="18" t="s">
        <v>342</v>
      </c>
      <c r="D324" s="65">
        <v>500</v>
      </c>
      <c r="E324" s="79"/>
      <c r="F324" s="79"/>
      <c r="G324" s="79"/>
    </row>
    <row r="325" spans="1:7" ht="30.6">
      <c r="A325" t="s">
        <v>10</v>
      </c>
      <c r="B325" s="87">
        <v>92</v>
      </c>
      <c r="C325" s="18" t="s">
        <v>343</v>
      </c>
      <c r="D325" s="65">
        <v>750</v>
      </c>
      <c r="E325" s="79"/>
      <c r="F325" s="79"/>
      <c r="G325" s="79"/>
    </row>
    <row r="326" spans="1:7" ht="30.6">
      <c r="A326" t="s">
        <v>10</v>
      </c>
      <c r="B326" s="87">
        <v>93</v>
      </c>
      <c r="C326" s="18" t="s">
        <v>344</v>
      </c>
      <c r="D326" s="65">
        <v>2000</v>
      </c>
      <c r="E326" s="79"/>
      <c r="F326" s="79"/>
      <c r="G326" s="79"/>
    </row>
    <row r="327" spans="1:7" ht="30.6">
      <c r="A327" t="s">
        <v>10</v>
      </c>
      <c r="B327" s="87">
        <v>94</v>
      </c>
      <c r="C327" s="18" t="s">
        <v>345</v>
      </c>
      <c r="D327" s="65">
        <v>430</v>
      </c>
      <c r="E327" s="79"/>
      <c r="F327" s="79"/>
      <c r="G327" s="79"/>
    </row>
    <row r="328" spans="1:7" ht="30.6">
      <c r="A328" t="s">
        <v>10</v>
      </c>
      <c r="B328" s="87">
        <v>95</v>
      </c>
      <c r="C328" s="18" t="s">
        <v>346</v>
      </c>
      <c r="D328" s="65">
        <v>2600</v>
      </c>
      <c r="E328" s="79"/>
      <c r="F328" s="79"/>
      <c r="G328" s="79"/>
    </row>
    <row r="329" spans="1:7" ht="30.6">
      <c r="A329" t="s">
        <v>10</v>
      </c>
      <c r="B329" s="87">
        <v>96</v>
      </c>
      <c r="C329" s="18" t="s">
        <v>347</v>
      </c>
      <c r="D329" s="65">
        <v>2650</v>
      </c>
      <c r="E329" s="79"/>
      <c r="F329" s="79"/>
      <c r="G329" s="79"/>
    </row>
    <row r="330" spans="1:7" ht="30.6">
      <c r="A330" t="s">
        <v>10</v>
      </c>
      <c r="B330" s="87">
        <v>97</v>
      </c>
      <c r="C330" s="18" t="s">
        <v>348</v>
      </c>
      <c r="D330" s="65">
        <v>1150</v>
      </c>
      <c r="E330" s="79"/>
      <c r="F330" s="79"/>
      <c r="G330" s="79"/>
    </row>
    <row r="331" spans="1:7" ht="30.6">
      <c r="A331" t="s">
        <v>10</v>
      </c>
      <c r="B331" s="87">
        <v>98</v>
      </c>
      <c r="C331" s="18" t="s">
        <v>349</v>
      </c>
      <c r="D331" s="65">
        <v>4500</v>
      </c>
      <c r="E331" s="79"/>
      <c r="F331" s="79"/>
      <c r="G331" s="79"/>
    </row>
    <row r="332" spans="1:7" ht="30.6">
      <c r="A332" t="s">
        <v>10</v>
      </c>
      <c r="B332" s="87">
        <v>99</v>
      </c>
      <c r="C332" s="18" t="s">
        <v>350</v>
      </c>
      <c r="D332" s="65">
        <v>3000</v>
      </c>
      <c r="E332" s="79"/>
      <c r="F332" s="79"/>
      <c r="G332" s="79"/>
    </row>
    <row r="333" spans="1:7" ht="30.6">
      <c r="A333" t="s">
        <v>10</v>
      </c>
      <c r="B333" s="87">
        <v>100</v>
      </c>
      <c r="C333" s="18" t="s">
        <v>351</v>
      </c>
      <c r="D333" s="65">
        <v>3700</v>
      </c>
      <c r="E333" s="79"/>
      <c r="F333" s="79"/>
      <c r="G333" s="79"/>
    </row>
    <row r="334" spans="1:7" ht="30.6">
      <c r="A334" t="s">
        <v>10</v>
      </c>
      <c r="B334" s="87">
        <v>101</v>
      </c>
      <c r="C334" s="18" t="s">
        <v>352</v>
      </c>
      <c r="D334" s="65">
        <v>2600</v>
      </c>
      <c r="E334" s="79"/>
      <c r="F334" s="79"/>
      <c r="G334" s="79"/>
    </row>
    <row r="335" spans="1:7" ht="30.6">
      <c r="A335" t="s">
        <v>10</v>
      </c>
      <c r="B335" s="87">
        <v>102</v>
      </c>
      <c r="C335" s="18" t="s">
        <v>353</v>
      </c>
      <c r="D335" s="65">
        <v>3690</v>
      </c>
      <c r="E335" s="79"/>
      <c r="F335" s="79"/>
      <c r="G335" s="79"/>
    </row>
    <row r="336" spans="1:7" ht="30.6">
      <c r="A336" t="s">
        <v>10</v>
      </c>
      <c r="B336" s="87">
        <v>103</v>
      </c>
      <c r="C336" s="18" t="s">
        <v>354</v>
      </c>
      <c r="D336" s="65">
        <v>2500</v>
      </c>
      <c r="E336" s="79"/>
      <c r="F336" s="79"/>
      <c r="G336" s="79"/>
    </row>
    <row r="337" spans="1:7" ht="30.6">
      <c r="A337" t="s">
        <v>10</v>
      </c>
      <c r="B337" s="87">
        <v>104</v>
      </c>
      <c r="C337" s="18" t="s">
        <v>355</v>
      </c>
      <c r="D337" s="65">
        <v>2000</v>
      </c>
      <c r="E337" s="79"/>
      <c r="F337" s="79"/>
      <c r="G337" s="79"/>
    </row>
    <row r="338" spans="1:7" ht="30.6">
      <c r="A338" t="s">
        <v>10</v>
      </c>
      <c r="B338" s="87">
        <v>105</v>
      </c>
      <c r="C338" s="18" t="s">
        <v>356</v>
      </c>
      <c r="D338" s="65">
        <v>2000</v>
      </c>
      <c r="E338" s="79"/>
      <c r="F338" s="79"/>
      <c r="G338" s="79"/>
    </row>
    <row r="339" spans="1:7" ht="30.6">
      <c r="A339" t="s">
        <v>10</v>
      </c>
      <c r="B339" s="87">
        <v>106</v>
      </c>
      <c r="C339" s="18" t="s">
        <v>357</v>
      </c>
      <c r="D339" s="65">
        <v>1200</v>
      </c>
      <c r="E339" s="79"/>
      <c r="F339" s="79"/>
      <c r="G339" s="79"/>
    </row>
    <row r="340" spans="1:7" ht="30.6">
      <c r="A340" t="s">
        <v>10</v>
      </c>
      <c r="B340" s="87">
        <v>107</v>
      </c>
      <c r="C340" s="18" t="s">
        <v>358</v>
      </c>
      <c r="D340" s="65">
        <v>1400</v>
      </c>
      <c r="E340" s="79"/>
      <c r="F340" s="79"/>
      <c r="G340" s="79"/>
    </row>
    <row r="341" spans="1:7" ht="30.6">
      <c r="A341" t="s">
        <v>10</v>
      </c>
      <c r="B341" s="87">
        <v>108</v>
      </c>
      <c r="C341" s="18" t="s">
        <v>359</v>
      </c>
      <c r="D341" s="65">
        <v>1700</v>
      </c>
      <c r="E341" s="79"/>
      <c r="F341" s="79"/>
      <c r="G341" s="79"/>
    </row>
    <row r="342" spans="1:7" ht="30.6">
      <c r="A342" t="s">
        <v>10</v>
      </c>
      <c r="B342" s="87">
        <v>109</v>
      </c>
      <c r="C342" s="18" t="s">
        <v>360</v>
      </c>
      <c r="D342" s="65">
        <v>2100</v>
      </c>
      <c r="E342" s="79"/>
      <c r="F342" s="79"/>
      <c r="G342" s="79"/>
    </row>
    <row r="343" spans="1:7" ht="30.6">
      <c r="A343" t="s">
        <v>10</v>
      </c>
      <c r="B343" s="87">
        <v>110</v>
      </c>
      <c r="C343" s="18" t="s">
        <v>361</v>
      </c>
      <c r="D343" s="65">
        <v>5700</v>
      </c>
      <c r="E343" s="79"/>
      <c r="F343" s="79"/>
      <c r="G343" s="79"/>
    </row>
    <row r="344" spans="1:7" ht="30.6">
      <c r="A344" t="s">
        <v>10</v>
      </c>
      <c r="B344" s="87">
        <v>111</v>
      </c>
      <c r="C344" s="18" t="s">
        <v>362</v>
      </c>
      <c r="D344" s="65">
        <v>10000</v>
      </c>
      <c r="E344" s="79"/>
      <c r="F344" s="79"/>
      <c r="G344" s="79"/>
    </row>
    <row r="345" spans="1:7" ht="30.6">
      <c r="A345" t="s">
        <v>10</v>
      </c>
      <c r="B345" s="87">
        <v>112</v>
      </c>
      <c r="C345" s="18" t="s">
        <v>363</v>
      </c>
      <c r="D345" s="65">
        <v>3100</v>
      </c>
      <c r="E345" s="79"/>
      <c r="F345" s="79"/>
      <c r="G345" s="79"/>
    </row>
    <row r="346" spans="1:7" ht="30.6">
      <c r="A346" t="s">
        <v>10</v>
      </c>
      <c r="B346" s="87">
        <v>113</v>
      </c>
      <c r="C346" s="18" t="s">
        <v>364</v>
      </c>
      <c r="D346" s="65">
        <v>7500</v>
      </c>
      <c r="E346" s="79"/>
      <c r="F346" s="79"/>
      <c r="G346" s="79"/>
    </row>
    <row r="347" spans="1:7" ht="30.6">
      <c r="A347" t="s">
        <v>10</v>
      </c>
      <c r="B347" s="87">
        <v>114</v>
      </c>
      <c r="C347" s="18" t="s">
        <v>365</v>
      </c>
      <c r="D347" s="65">
        <v>4500</v>
      </c>
      <c r="E347" s="79"/>
      <c r="F347" s="79"/>
      <c r="G347" s="79"/>
    </row>
    <row r="348" spans="1:7" ht="30.6">
      <c r="A348" t="s">
        <v>10</v>
      </c>
      <c r="B348" s="87">
        <v>115</v>
      </c>
      <c r="C348" s="18" t="s">
        <v>366</v>
      </c>
      <c r="D348" s="65">
        <v>2500</v>
      </c>
      <c r="E348" s="79"/>
      <c r="F348" s="79"/>
      <c r="G348" s="79"/>
    </row>
    <row r="349" spans="1:7" ht="40.799999999999997">
      <c r="A349" t="s">
        <v>10</v>
      </c>
      <c r="B349" s="87">
        <v>116</v>
      </c>
      <c r="C349" s="18" t="s">
        <v>367</v>
      </c>
      <c r="D349" s="65">
        <v>14500</v>
      </c>
      <c r="E349" s="79"/>
      <c r="F349" s="79"/>
      <c r="G349" s="79"/>
    </row>
    <row r="350" spans="1:7" ht="30.6">
      <c r="A350" t="s">
        <v>10</v>
      </c>
      <c r="B350" s="87">
        <v>117</v>
      </c>
      <c r="C350" s="18" t="s">
        <v>368</v>
      </c>
      <c r="D350" s="65">
        <v>3900</v>
      </c>
      <c r="E350" s="79"/>
      <c r="F350" s="79"/>
      <c r="G350" s="79"/>
    </row>
    <row r="351" spans="1:7" ht="30.6">
      <c r="A351" t="s">
        <v>10</v>
      </c>
      <c r="B351" s="87">
        <v>118</v>
      </c>
      <c r="C351" s="18" t="s">
        <v>369</v>
      </c>
      <c r="D351" s="65">
        <v>2500</v>
      </c>
      <c r="E351" s="79"/>
      <c r="F351" s="79"/>
      <c r="G351" s="79"/>
    </row>
    <row r="352" spans="1:7" ht="30.6">
      <c r="A352" t="s">
        <v>10</v>
      </c>
      <c r="B352" s="87">
        <v>119</v>
      </c>
      <c r="C352" s="18" t="s">
        <v>370</v>
      </c>
      <c r="D352" s="65">
        <v>800</v>
      </c>
      <c r="E352" s="79"/>
      <c r="F352" s="79"/>
      <c r="G352" s="79"/>
    </row>
    <row r="353" spans="1:7" ht="30.6">
      <c r="A353" t="s">
        <v>10</v>
      </c>
      <c r="B353" s="87">
        <v>120</v>
      </c>
      <c r="C353" s="18" t="s">
        <v>371</v>
      </c>
      <c r="D353" s="65">
        <v>2800</v>
      </c>
      <c r="E353" s="79"/>
      <c r="F353" s="79"/>
      <c r="G353" s="79"/>
    </row>
    <row r="354" spans="1:7" ht="30.6">
      <c r="A354" t="s">
        <v>10</v>
      </c>
      <c r="B354" s="87">
        <v>121</v>
      </c>
      <c r="C354" s="18" t="s">
        <v>372</v>
      </c>
      <c r="D354" s="65">
        <v>350</v>
      </c>
      <c r="E354" s="79"/>
      <c r="F354" s="79"/>
      <c r="G354" s="79"/>
    </row>
    <row r="355" spans="1:7" ht="30.6">
      <c r="A355" t="s">
        <v>10</v>
      </c>
      <c r="B355" s="87">
        <v>122</v>
      </c>
      <c r="C355" s="18" t="s">
        <v>373</v>
      </c>
      <c r="D355" s="65">
        <v>1200</v>
      </c>
      <c r="E355" s="79"/>
      <c r="F355" s="79"/>
      <c r="G355" s="79"/>
    </row>
    <row r="356" spans="1:7" ht="30.6">
      <c r="A356" t="s">
        <v>10</v>
      </c>
      <c r="B356" s="87">
        <v>123</v>
      </c>
      <c r="C356" s="18" t="s">
        <v>374</v>
      </c>
      <c r="D356" s="65">
        <v>5000</v>
      </c>
      <c r="E356" s="79"/>
      <c r="F356" s="79"/>
      <c r="G356" s="79"/>
    </row>
    <row r="357" spans="1:7" ht="30.6">
      <c r="A357" t="s">
        <v>10</v>
      </c>
      <c r="B357" s="87">
        <v>124</v>
      </c>
      <c r="C357" s="18" t="s">
        <v>375</v>
      </c>
      <c r="D357" s="65">
        <v>4000</v>
      </c>
      <c r="E357" s="79"/>
      <c r="F357" s="79"/>
      <c r="G357" s="79"/>
    </row>
    <row r="358" spans="1:7" ht="30.6">
      <c r="A358" t="s">
        <v>10</v>
      </c>
      <c r="B358" s="87">
        <v>125</v>
      </c>
      <c r="C358" s="18" t="s">
        <v>376</v>
      </c>
      <c r="D358" s="65">
        <v>2200</v>
      </c>
      <c r="E358" s="79"/>
      <c r="F358" s="79"/>
      <c r="G358" s="79"/>
    </row>
    <row r="359" spans="1:7" ht="30.6">
      <c r="A359" t="s">
        <v>10</v>
      </c>
      <c r="B359" s="87">
        <v>126</v>
      </c>
      <c r="C359" s="18" t="s">
        <v>377</v>
      </c>
      <c r="D359" s="65">
        <v>1700</v>
      </c>
      <c r="E359" s="79"/>
      <c r="F359" s="79"/>
      <c r="G359" s="79"/>
    </row>
    <row r="360" spans="1:7" ht="30.6">
      <c r="A360" t="s">
        <v>10</v>
      </c>
      <c r="B360" s="87">
        <v>127</v>
      </c>
      <c r="C360" s="18" t="s">
        <v>378</v>
      </c>
      <c r="D360" s="65">
        <v>6000</v>
      </c>
      <c r="E360" s="79"/>
      <c r="F360" s="79"/>
      <c r="G360" s="79"/>
    </row>
    <row r="361" spans="1:7" ht="30.6">
      <c r="A361" t="s">
        <v>10</v>
      </c>
      <c r="B361" s="87">
        <v>128</v>
      </c>
      <c r="C361" s="18" t="s">
        <v>379</v>
      </c>
      <c r="D361" s="65">
        <v>5500</v>
      </c>
      <c r="E361" s="79"/>
      <c r="F361" s="79"/>
      <c r="G361" s="79"/>
    </row>
    <row r="362" spans="1:7" ht="30.6">
      <c r="A362" t="s">
        <v>10</v>
      </c>
      <c r="B362" s="87">
        <v>129</v>
      </c>
      <c r="C362" s="18" t="s">
        <v>380</v>
      </c>
      <c r="D362" s="65">
        <v>7800</v>
      </c>
      <c r="E362" s="79"/>
      <c r="F362" s="79"/>
      <c r="G362" s="79"/>
    </row>
    <row r="363" spans="1:7" ht="30.6">
      <c r="A363" t="s">
        <v>10</v>
      </c>
      <c r="B363" s="87">
        <v>130</v>
      </c>
      <c r="C363" s="18" t="s">
        <v>381</v>
      </c>
      <c r="D363" s="65">
        <v>11500</v>
      </c>
      <c r="E363" s="79"/>
      <c r="F363" s="79"/>
      <c r="G363" s="79"/>
    </row>
    <row r="364" spans="1:7" ht="30.6">
      <c r="A364" t="s">
        <v>10</v>
      </c>
      <c r="B364" s="87">
        <v>131</v>
      </c>
      <c r="C364" s="18" t="s">
        <v>382</v>
      </c>
      <c r="D364" s="65">
        <v>13500</v>
      </c>
      <c r="E364" s="79"/>
      <c r="F364" s="79"/>
      <c r="G364" s="79"/>
    </row>
    <row r="365" spans="1:7" ht="30.6">
      <c r="A365" t="s">
        <v>10</v>
      </c>
      <c r="B365" s="87">
        <v>132</v>
      </c>
      <c r="C365" s="18" t="s">
        <v>383</v>
      </c>
      <c r="D365" s="65">
        <v>5200</v>
      </c>
      <c r="E365" s="79"/>
      <c r="F365" s="79"/>
      <c r="G365" s="79"/>
    </row>
    <row r="366" spans="1:7" ht="30.6">
      <c r="A366" t="s">
        <v>10</v>
      </c>
      <c r="B366" s="87">
        <v>133</v>
      </c>
      <c r="C366" s="18" t="s">
        <v>384</v>
      </c>
      <c r="D366" s="65">
        <v>5500</v>
      </c>
      <c r="E366" s="79"/>
      <c r="F366" s="79"/>
      <c r="G366" s="79"/>
    </row>
    <row r="367" spans="1:7" ht="30.6">
      <c r="A367" t="s">
        <v>10</v>
      </c>
      <c r="B367" s="87">
        <v>134</v>
      </c>
      <c r="C367" s="18" t="s">
        <v>385</v>
      </c>
      <c r="D367" s="65">
        <v>2000</v>
      </c>
      <c r="E367" s="79"/>
      <c r="F367" s="79"/>
      <c r="G367" s="79"/>
    </row>
    <row r="368" spans="1:7" ht="30.6">
      <c r="A368" t="s">
        <v>10</v>
      </c>
      <c r="B368" s="87">
        <v>135</v>
      </c>
      <c r="C368" s="18" t="s">
        <v>386</v>
      </c>
      <c r="D368" s="65">
        <v>5500</v>
      </c>
      <c r="E368" s="79"/>
      <c r="F368" s="79"/>
      <c r="G368" s="79"/>
    </row>
    <row r="369" spans="1:7" ht="30.6">
      <c r="A369" t="s">
        <v>10</v>
      </c>
      <c r="B369" s="87">
        <v>136</v>
      </c>
      <c r="C369" s="18" t="s">
        <v>387</v>
      </c>
      <c r="D369" s="65">
        <v>6500</v>
      </c>
      <c r="E369" s="79"/>
      <c r="F369" s="79"/>
      <c r="G369" s="79"/>
    </row>
    <row r="370" spans="1:7" ht="30.6">
      <c r="A370" t="s">
        <v>10</v>
      </c>
      <c r="B370" s="87">
        <v>137</v>
      </c>
      <c r="C370" s="18" t="s">
        <v>388</v>
      </c>
      <c r="D370" s="65">
        <v>13400</v>
      </c>
      <c r="E370" s="79"/>
      <c r="F370" s="79"/>
      <c r="G370" s="79"/>
    </row>
    <row r="371" spans="1:7" ht="30.6">
      <c r="A371" t="s">
        <v>10</v>
      </c>
      <c r="B371" s="87">
        <v>138</v>
      </c>
      <c r="C371" s="18" t="s">
        <v>389</v>
      </c>
      <c r="D371" s="65">
        <v>27500</v>
      </c>
      <c r="E371" s="79"/>
      <c r="F371" s="79"/>
      <c r="G371" s="79"/>
    </row>
    <row r="372" spans="1:7" ht="30.6">
      <c r="A372" t="s">
        <v>10</v>
      </c>
      <c r="B372" s="87">
        <v>139</v>
      </c>
      <c r="C372" s="18" t="s">
        <v>390</v>
      </c>
      <c r="D372" s="65">
        <v>3500</v>
      </c>
      <c r="E372" s="79"/>
      <c r="F372" s="79"/>
      <c r="G372" s="79"/>
    </row>
    <row r="373" spans="1:7" ht="30.6">
      <c r="A373" t="s">
        <v>10</v>
      </c>
      <c r="B373" s="87">
        <v>140</v>
      </c>
      <c r="C373" s="18" t="s">
        <v>391</v>
      </c>
      <c r="D373" s="65">
        <v>4500</v>
      </c>
      <c r="E373" s="79"/>
      <c r="F373" s="79"/>
      <c r="G373" s="79"/>
    </row>
    <row r="374" spans="1:7" ht="40.799999999999997">
      <c r="A374" t="s">
        <v>10</v>
      </c>
      <c r="B374" s="87">
        <v>141</v>
      </c>
      <c r="C374" s="18" t="s">
        <v>392</v>
      </c>
      <c r="D374" s="65">
        <v>1000</v>
      </c>
      <c r="E374" s="79"/>
      <c r="F374" s="79"/>
      <c r="G374" s="79"/>
    </row>
    <row r="375" spans="1:7" ht="30.6">
      <c r="A375" t="s">
        <v>10</v>
      </c>
      <c r="B375" s="87">
        <v>142</v>
      </c>
      <c r="C375" s="18" t="s">
        <v>393</v>
      </c>
      <c r="D375" s="65">
        <v>1500</v>
      </c>
      <c r="E375" s="79"/>
      <c r="F375" s="79"/>
      <c r="G375" s="79"/>
    </row>
    <row r="376" spans="1:7" ht="30.6">
      <c r="A376" t="s">
        <v>10</v>
      </c>
      <c r="B376" s="87">
        <v>143</v>
      </c>
      <c r="C376" s="18" t="s">
        <v>394</v>
      </c>
      <c r="D376" s="65">
        <v>320</v>
      </c>
      <c r="E376" s="79"/>
      <c r="F376" s="79"/>
      <c r="G376" s="79"/>
    </row>
    <row r="377" spans="1:7" ht="30.6">
      <c r="A377" t="s">
        <v>10</v>
      </c>
      <c r="B377" s="87">
        <v>144</v>
      </c>
      <c r="C377" s="18" t="s">
        <v>395</v>
      </c>
      <c r="D377" s="65">
        <v>640</v>
      </c>
      <c r="E377" s="79"/>
      <c r="F377" s="79"/>
      <c r="G377" s="79"/>
    </row>
    <row r="378" spans="1:7" ht="30.6">
      <c r="A378" t="s">
        <v>10</v>
      </c>
      <c r="B378" s="87">
        <v>145</v>
      </c>
      <c r="C378" s="18" t="s">
        <v>396</v>
      </c>
      <c r="D378" s="65">
        <v>800</v>
      </c>
      <c r="E378" s="79"/>
      <c r="F378" s="79"/>
      <c r="G378" s="79"/>
    </row>
    <row r="379" spans="1:7" ht="30.6">
      <c r="A379" t="s">
        <v>10</v>
      </c>
      <c r="B379" s="87">
        <v>146</v>
      </c>
      <c r="C379" s="18" t="s">
        <v>397</v>
      </c>
      <c r="D379" s="65">
        <v>1450</v>
      </c>
      <c r="E379" s="79"/>
      <c r="F379" s="79"/>
      <c r="G379" s="79"/>
    </row>
    <row r="380" spans="1:7" ht="30.6">
      <c r="A380" t="s">
        <v>10</v>
      </c>
      <c r="B380" s="87">
        <v>147</v>
      </c>
      <c r="C380" s="18" t="s">
        <v>398</v>
      </c>
      <c r="D380" s="65">
        <v>2100</v>
      </c>
      <c r="E380" s="79"/>
      <c r="F380" s="79"/>
      <c r="G380" s="79"/>
    </row>
    <row r="381" spans="1:7" ht="30.6">
      <c r="A381" t="s">
        <v>10</v>
      </c>
      <c r="B381" s="87">
        <v>148</v>
      </c>
      <c r="C381" s="18" t="s">
        <v>399</v>
      </c>
      <c r="D381" s="65">
        <v>1500</v>
      </c>
      <c r="E381" s="79"/>
      <c r="F381" s="79"/>
      <c r="G381" s="79"/>
    </row>
    <row r="382" spans="1:7" ht="30.6">
      <c r="A382" t="s">
        <v>10</v>
      </c>
      <c r="B382" s="87">
        <v>149</v>
      </c>
      <c r="C382" s="18" t="s">
        <v>400</v>
      </c>
      <c r="D382" s="65">
        <v>320</v>
      </c>
      <c r="E382" s="79"/>
      <c r="F382" s="79"/>
      <c r="G382" s="79"/>
    </row>
    <row r="383" spans="1:7" ht="30.6">
      <c r="A383" t="s">
        <v>10</v>
      </c>
      <c r="B383" s="87">
        <v>150</v>
      </c>
      <c r="C383" s="18" t="s">
        <v>401</v>
      </c>
      <c r="D383" s="65">
        <v>1800</v>
      </c>
      <c r="E383" s="79"/>
      <c r="F383" s="79"/>
      <c r="G383" s="79"/>
    </row>
    <row r="384" spans="1:7" ht="30.6">
      <c r="A384" t="s">
        <v>10</v>
      </c>
      <c r="B384" s="87">
        <v>151</v>
      </c>
      <c r="C384" s="18" t="s">
        <v>402</v>
      </c>
      <c r="D384" s="65">
        <v>2000</v>
      </c>
      <c r="E384" s="79"/>
      <c r="F384" s="79"/>
      <c r="G384" s="79"/>
    </row>
    <row r="385" spans="1:7" ht="30.6">
      <c r="A385" t="s">
        <v>10</v>
      </c>
      <c r="B385" s="87">
        <v>152</v>
      </c>
      <c r="C385" s="18" t="s">
        <v>403</v>
      </c>
      <c r="D385" s="65">
        <v>1050</v>
      </c>
      <c r="E385" s="79"/>
      <c r="F385" s="79"/>
      <c r="G385" s="79"/>
    </row>
    <row r="386" spans="1:7" ht="30.6">
      <c r="A386" t="s">
        <v>10</v>
      </c>
      <c r="B386" s="87">
        <v>153</v>
      </c>
      <c r="C386" s="18" t="s">
        <v>404</v>
      </c>
      <c r="D386" s="65">
        <v>1000</v>
      </c>
      <c r="E386" s="79"/>
      <c r="F386" s="79"/>
      <c r="G386" s="79"/>
    </row>
    <row r="387" spans="1:7" ht="30.6">
      <c r="A387" t="s">
        <v>10</v>
      </c>
      <c r="B387" s="87">
        <v>154</v>
      </c>
      <c r="C387" s="18" t="s">
        <v>405</v>
      </c>
      <c r="D387" s="65">
        <v>1050</v>
      </c>
      <c r="E387" s="79"/>
      <c r="F387" s="79"/>
      <c r="G387" s="79"/>
    </row>
    <row r="388" spans="1:7" ht="30.6">
      <c r="A388" t="s">
        <v>10</v>
      </c>
      <c r="B388" s="87">
        <v>155</v>
      </c>
      <c r="C388" s="18" t="s">
        <v>406</v>
      </c>
      <c r="D388" s="65">
        <v>1500</v>
      </c>
      <c r="E388" s="79"/>
      <c r="F388" s="79"/>
      <c r="G388" s="79"/>
    </row>
    <row r="389" spans="1:7" ht="30.6">
      <c r="A389" t="s">
        <v>10</v>
      </c>
      <c r="B389" s="87">
        <v>156</v>
      </c>
      <c r="C389" s="18" t="s">
        <v>407</v>
      </c>
      <c r="D389" s="65">
        <v>1990</v>
      </c>
      <c r="E389" s="79"/>
      <c r="F389" s="79"/>
      <c r="G389" s="79"/>
    </row>
    <row r="390" spans="1:7" ht="30.6">
      <c r="A390" t="s">
        <v>10</v>
      </c>
      <c r="B390" s="87">
        <v>157</v>
      </c>
      <c r="C390" s="18" t="s">
        <v>408</v>
      </c>
      <c r="D390" s="65">
        <v>3500</v>
      </c>
      <c r="E390" s="79"/>
      <c r="F390" s="79"/>
      <c r="G390" s="79"/>
    </row>
    <row r="391" spans="1:7" ht="30.6">
      <c r="A391" t="s">
        <v>10</v>
      </c>
      <c r="B391" s="87">
        <v>158</v>
      </c>
      <c r="C391" s="18" t="s">
        <v>409</v>
      </c>
      <c r="D391" s="65">
        <v>350</v>
      </c>
      <c r="E391" s="79"/>
      <c r="F391" s="79"/>
      <c r="G391" s="79"/>
    </row>
    <row r="392" spans="1:7" ht="30.6">
      <c r="A392" t="s">
        <v>10</v>
      </c>
      <c r="B392" s="87">
        <v>159</v>
      </c>
      <c r="C392" s="18" t="s">
        <v>410</v>
      </c>
      <c r="D392" s="65">
        <v>4500</v>
      </c>
      <c r="E392" s="79"/>
      <c r="F392" s="79"/>
      <c r="G392" s="79"/>
    </row>
    <row r="393" spans="1:7" ht="30.6">
      <c r="A393" t="s">
        <v>10</v>
      </c>
      <c r="B393" s="87">
        <v>160</v>
      </c>
      <c r="C393" s="18" t="s">
        <v>411</v>
      </c>
      <c r="D393" s="65">
        <v>1500</v>
      </c>
      <c r="E393" s="79"/>
      <c r="F393" s="79"/>
      <c r="G393" s="79"/>
    </row>
    <row r="394" spans="1:7" ht="30.6">
      <c r="A394" t="s">
        <v>10</v>
      </c>
      <c r="B394" s="87">
        <v>161</v>
      </c>
      <c r="C394" s="18" t="s">
        <v>412</v>
      </c>
      <c r="D394" s="65">
        <v>1500</v>
      </c>
      <c r="E394" s="79"/>
      <c r="F394" s="79"/>
      <c r="G394" s="79"/>
    </row>
    <row r="395" spans="1:7" ht="30.6">
      <c r="A395" t="s">
        <v>10</v>
      </c>
      <c r="B395" s="87">
        <v>162</v>
      </c>
      <c r="C395" s="18" t="s">
        <v>413</v>
      </c>
      <c r="D395" s="65">
        <v>2800</v>
      </c>
      <c r="E395" s="79"/>
      <c r="F395" s="79"/>
      <c r="G395" s="79"/>
    </row>
    <row r="396" spans="1:7" ht="30.6">
      <c r="A396" t="s">
        <v>10</v>
      </c>
      <c r="B396" s="87">
        <v>163</v>
      </c>
      <c r="C396" s="18" t="s">
        <v>414</v>
      </c>
      <c r="D396" s="65">
        <v>1700</v>
      </c>
      <c r="E396" s="79"/>
      <c r="F396" s="79"/>
      <c r="G396" s="79"/>
    </row>
    <row r="397" spans="1:7" ht="30.6">
      <c r="A397" t="s">
        <v>10</v>
      </c>
      <c r="B397" s="87">
        <v>164</v>
      </c>
      <c r="C397" s="18" t="s">
        <v>415</v>
      </c>
      <c r="D397" s="65">
        <v>6500</v>
      </c>
      <c r="E397" s="79"/>
      <c r="F397" s="79"/>
      <c r="G397" s="79"/>
    </row>
    <row r="398" spans="1:7" ht="30.6">
      <c r="A398" t="s">
        <v>10</v>
      </c>
      <c r="B398" s="87">
        <v>165</v>
      </c>
      <c r="C398" s="18" t="s">
        <v>416</v>
      </c>
      <c r="D398" s="65">
        <v>8000</v>
      </c>
      <c r="E398" s="79"/>
      <c r="F398" s="79"/>
      <c r="G398" s="79"/>
    </row>
    <row r="399" spans="1:7" ht="30.6">
      <c r="A399" t="s">
        <v>10</v>
      </c>
      <c r="B399" s="87">
        <v>166</v>
      </c>
      <c r="C399" s="18" t="s">
        <v>417</v>
      </c>
      <c r="D399" s="65">
        <v>4500</v>
      </c>
      <c r="E399" s="79"/>
      <c r="F399" s="79"/>
      <c r="G399" s="79"/>
    </row>
    <row r="400" spans="1:7" ht="30.6">
      <c r="A400" t="s">
        <v>10</v>
      </c>
      <c r="B400" s="87">
        <v>167</v>
      </c>
      <c r="C400" s="18" t="s">
        <v>418</v>
      </c>
      <c r="D400" s="65">
        <v>2200</v>
      </c>
      <c r="E400" s="79"/>
      <c r="F400" s="79"/>
      <c r="G400" s="79"/>
    </row>
    <row r="401" spans="1:7" ht="30.6">
      <c r="A401" t="s">
        <v>10</v>
      </c>
      <c r="B401" s="87">
        <v>168</v>
      </c>
      <c r="C401" s="18" t="s">
        <v>419</v>
      </c>
      <c r="D401" s="65">
        <v>1700</v>
      </c>
      <c r="E401" s="79"/>
      <c r="F401" s="79"/>
      <c r="G401" s="79"/>
    </row>
    <row r="402" spans="1:7" ht="30.6">
      <c r="A402" t="s">
        <v>10</v>
      </c>
      <c r="B402" s="87">
        <v>169</v>
      </c>
      <c r="C402" s="18" t="s">
        <v>420</v>
      </c>
      <c r="D402" s="65">
        <v>1200</v>
      </c>
      <c r="E402" s="79"/>
      <c r="F402" s="79"/>
      <c r="G402" s="79"/>
    </row>
    <row r="403" spans="1:7" ht="30.6">
      <c r="A403" t="s">
        <v>10</v>
      </c>
      <c r="B403" s="87">
        <v>170</v>
      </c>
      <c r="C403" s="18" t="s">
        <v>421</v>
      </c>
      <c r="D403" s="65">
        <v>1000</v>
      </c>
      <c r="E403" s="79"/>
      <c r="F403" s="79"/>
      <c r="G403" s="79"/>
    </row>
    <row r="404" spans="1:7" ht="40.799999999999997">
      <c r="A404" t="s">
        <v>10</v>
      </c>
      <c r="B404" s="87">
        <v>171</v>
      </c>
      <c r="C404" s="18" t="s">
        <v>422</v>
      </c>
      <c r="D404" s="65">
        <v>1000</v>
      </c>
      <c r="E404" s="79"/>
      <c r="F404" s="79"/>
      <c r="G404" s="79"/>
    </row>
    <row r="405" spans="1:7" ht="30.6">
      <c r="A405" t="s">
        <v>10</v>
      </c>
      <c r="B405" s="87">
        <v>172</v>
      </c>
      <c r="C405" s="18" t="s">
        <v>423</v>
      </c>
      <c r="D405" s="65">
        <v>3500</v>
      </c>
      <c r="E405" s="79"/>
      <c r="F405" s="79"/>
      <c r="G405" s="79"/>
    </row>
    <row r="406" spans="1:7" ht="30.6">
      <c r="A406" t="s">
        <v>10</v>
      </c>
      <c r="B406" s="87">
        <v>173</v>
      </c>
      <c r="C406" s="18" t="s">
        <v>424</v>
      </c>
      <c r="D406" s="65">
        <v>1650</v>
      </c>
      <c r="E406" s="79"/>
      <c r="F406" s="79"/>
      <c r="G406" s="79"/>
    </row>
    <row r="407" spans="1:7" ht="30.6">
      <c r="A407" t="s">
        <v>10</v>
      </c>
      <c r="B407" s="87">
        <v>174</v>
      </c>
      <c r="C407" s="18" t="s">
        <v>425</v>
      </c>
      <c r="D407" s="65">
        <v>1000</v>
      </c>
      <c r="E407" s="79"/>
      <c r="F407" s="79"/>
      <c r="G407" s="79"/>
    </row>
    <row r="408" spans="1:7" ht="30.6">
      <c r="A408" t="s">
        <v>10</v>
      </c>
      <c r="B408" s="87">
        <v>175</v>
      </c>
      <c r="C408" s="18"/>
      <c r="D408" s="65"/>
      <c r="E408" s="79"/>
      <c r="F408" s="79"/>
      <c r="G408" s="79"/>
    </row>
    <row r="409" spans="1:7" ht="30.6">
      <c r="A409" t="s">
        <v>10</v>
      </c>
      <c r="B409" s="87">
        <v>176</v>
      </c>
      <c r="C409" s="18" t="s">
        <v>426</v>
      </c>
      <c r="D409" s="65">
        <v>49990</v>
      </c>
      <c r="E409" s="79"/>
      <c r="F409" s="79"/>
      <c r="G409" s="79"/>
    </row>
    <row r="410" spans="1:7" ht="30.6">
      <c r="A410" t="s">
        <v>10</v>
      </c>
      <c r="B410" s="87">
        <v>177</v>
      </c>
      <c r="C410" s="18" t="s">
        <v>427</v>
      </c>
      <c r="D410" s="65">
        <v>104990</v>
      </c>
      <c r="E410" s="79"/>
      <c r="F410" s="79"/>
      <c r="G410" s="79"/>
    </row>
    <row r="411" spans="1:7" ht="30.6">
      <c r="A411" t="s">
        <v>10</v>
      </c>
      <c r="B411" s="87">
        <v>178</v>
      </c>
      <c r="C411" s="18" t="s">
        <v>428</v>
      </c>
      <c r="D411" s="65">
        <v>329000</v>
      </c>
      <c r="E411" s="79"/>
      <c r="F411" s="79"/>
      <c r="G411" s="79"/>
    </row>
    <row r="412" spans="1:7" ht="30.6">
      <c r="A412" t="s">
        <v>10</v>
      </c>
      <c r="B412" s="87">
        <v>179</v>
      </c>
      <c r="C412" s="18" t="s">
        <v>429</v>
      </c>
      <c r="D412" s="65">
        <v>699990</v>
      </c>
      <c r="E412" s="79"/>
      <c r="F412" s="79"/>
      <c r="G412" s="79"/>
    </row>
  </sheetData>
  <sheetProtection selectLockedCells="1" autoFilter="0" selectUnlockedCells="1"/>
  <mergeCells count="1">
    <mergeCell ref="B2:C2"/>
  </mergeCells>
  <pageMargins left="0.70866141732283472" right="0.70866141732283472" top="0.74803149606299213" bottom="0.74803149606299213" header="0.31496062992125984" footer="0.31496062992125984"/>
  <pageSetup scale="65" fitToHeight="0" orientation="portrait" horizontalDpi="200" verticalDpi="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925E-07F1-449B-BAE5-31B76E689C91}">
  <sheetPr codeName="Hoja1" filterMode="1">
    <pageSetUpPr fitToPage="1"/>
  </sheetPr>
  <dimension ref="A1:J428"/>
  <sheetViews>
    <sheetView view="pageBreakPreview" zoomScale="115" zoomScaleNormal="52" zoomScaleSheetLayoutView="115" zoomScalePageLayoutView="12" workbookViewId="0">
      <selection activeCell="E9" sqref="E9"/>
    </sheetView>
  </sheetViews>
  <sheetFormatPr baseColWidth="10" defaultColWidth="11" defaultRowHeight="14.4"/>
  <cols>
    <col min="1" max="1" width="17.33203125" customWidth="1"/>
    <col min="2" max="2" width="9.44140625" customWidth="1"/>
    <col min="3" max="3" width="10.88671875" customWidth="1"/>
    <col min="4" max="4" width="52.88671875" customWidth="1"/>
    <col min="5" max="5" width="15.21875" customWidth="1"/>
    <col min="6" max="6" width="16.21875" customWidth="1"/>
    <col min="7" max="7" width="16.6640625" customWidth="1"/>
    <col min="8" max="8" width="0.88671875" hidden="1" customWidth="1"/>
  </cols>
  <sheetData>
    <row r="1" spans="1:10" ht="51" customHeight="1">
      <c r="E1" s="33"/>
      <c r="H1" s="33"/>
    </row>
    <row r="2" spans="1:10" ht="42" customHeight="1" thickBot="1">
      <c r="B2" t="s">
        <v>12</v>
      </c>
    </row>
    <row r="3" spans="1:10" ht="54" customHeight="1">
      <c r="B3" s="34" t="s">
        <v>0</v>
      </c>
      <c r="C3" s="35"/>
      <c r="D3" s="36" t="s">
        <v>1</v>
      </c>
      <c r="E3" s="35" t="s">
        <v>2</v>
      </c>
      <c r="F3" s="37"/>
      <c r="G3" s="38"/>
    </row>
    <row r="4" spans="1:10" ht="63" customHeight="1">
      <c r="A4" s="30"/>
      <c r="B4" s="39" t="s">
        <v>3</v>
      </c>
      <c r="C4" s="40" t="s">
        <v>4</v>
      </c>
      <c r="D4" s="40" t="s">
        <v>5</v>
      </c>
      <c r="E4" s="40" t="s">
        <v>6</v>
      </c>
      <c r="F4" s="40" t="s">
        <v>7</v>
      </c>
      <c r="G4" s="41" t="s">
        <v>8</v>
      </c>
      <c r="H4" s="62" t="s">
        <v>443</v>
      </c>
      <c r="I4" s="61"/>
      <c r="J4" s="61" t="s">
        <v>442</v>
      </c>
    </row>
    <row r="5" spans="1:10" ht="20.399999999999999">
      <c r="B5" s="42" t="str">
        <f>'2.HACER PEDIDO ACA'!B14</f>
        <v>R</v>
      </c>
      <c r="C5" s="43">
        <f>'2.HACER PEDIDO ACA'!C14</f>
        <v>1</v>
      </c>
      <c r="D5" s="22" t="str">
        <f>'2.HACER PEDIDO ACA'!D14</f>
        <v>Prensa m10</v>
      </c>
      <c r="E5" s="44">
        <f>'2.HACER PEDIDO ACA'!J14</f>
        <v>0</v>
      </c>
      <c r="F5" s="45">
        <f>'2.HACER PEDIDO ACA'!K14</f>
        <v>1750</v>
      </c>
      <c r="G5" s="46">
        <f>Tabla6_23252[[#This Row],[CANTIDAD]]*Tabla6_23252[[#This Row],[PRECIO]]</f>
        <v>0</v>
      </c>
      <c r="H5" t="str">
        <f>IF(Tabla6_23252[[#This Row],[CANTIDAD]]&gt;0,"Agregado","No agrega")</f>
        <v>No agrega</v>
      </c>
    </row>
    <row r="6" spans="1:10" ht="20.399999999999999">
      <c r="B6" s="42" t="str">
        <f>'2.HACER PEDIDO ACA'!B15</f>
        <v>R</v>
      </c>
      <c r="C6" s="43">
        <f>'2.HACER PEDIDO ACA'!C15</f>
        <v>2</v>
      </c>
      <c r="D6" s="22" t="str">
        <f>'2.HACER PEDIDO ACA'!D15</f>
        <v>Prensa m12</v>
      </c>
      <c r="E6" s="44">
        <f>'2.HACER PEDIDO ACA'!J15</f>
        <v>0</v>
      </c>
      <c r="F6" s="45">
        <f>'2.HACER PEDIDO ACA'!K15</f>
        <v>1750</v>
      </c>
      <c r="G6" s="46">
        <f>Tabla6_23252[[#This Row],[CANTIDAD]]*Tabla6_23252[[#This Row],[PRECIO]]</f>
        <v>0</v>
      </c>
      <c r="H6" t="str">
        <f>IF(Tabla6_23252[[#This Row],[CANTIDAD]]&gt;0,"Agregado","No agrega")</f>
        <v>No agrega</v>
      </c>
    </row>
    <row r="7" spans="1:10" ht="20.399999999999999">
      <c r="B7" s="42" t="str">
        <f>'2.HACER PEDIDO ACA'!B16</f>
        <v>R</v>
      </c>
      <c r="C7" s="43">
        <f>'2.HACER PEDIDO ACA'!C16</f>
        <v>3</v>
      </c>
      <c r="D7" s="22" t="str">
        <f>'2.HACER PEDIDO ACA'!D16</f>
        <v>Prensa m20</v>
      </c>
      <c r="E7" s="44">
        <f>'2.HACER PEDIDO ACA'!J16</f>
        <v>0</v>
      </c>
      <c r="F7" s="45">
        <f>'2.HACER PEDIDO ACA'!K16</f>
        <v>2650</v>
      </c>
      <c r="G7" s="46">
        <f>Tabla6_23252[[#This Row],[CANTIDAD]]*Tabla6_23252[[#This Row],[PRECIO]]</f>
        <v>0</v>
      </c>
      <c r="H7" t="str">
        <f>IF(Tabla6_23252[[#This Row],[CANTIDAD]]&gt;0,"Agregado","No agrega")</f>
        <v>No agrega</v>
      </c>
    </row>
    <row r="8" spans="1:10" ht="20.399999999999999">
      <c r="B8" s="42" t="str">
        <f>'2.HACER PEDIDO ACA'!B17</f>
        <v>R</v>
      </c>
      <c r="C8" s="43">
        <f>'2.HACER PEDIDO ACA'!C17</f>
        <v>4</v>
      </c>
      <c r="D8" s="22" t="str">
        <f>'2.HACER PEDIDO ACA'!D17</f>
        <v>Prensa hexagonal</v>
      </c>
      <c r="E8" s="44">
        <f>'2.HACER PEDIDO ACA'!J17</f>
        <v>0</v>
      </c>
      <c r="F8" s="45">
        <f>'2.HACER PEDIDO ACA'!K17</f>
        <v>3800</v>
      </c>
      <c r="G8" s="46">
        <f>Tabla6_23252[[#This Row],[CANTIDAD]]*Tabla6_23252[[#This Row],[PRECIO]]</f>
        <v>0</v>
      </c>
      <c r="H8" t="str">
        <f>IF(Tabla6_23252[[#This Row],[CANTIDAD]]&gt;0,"Agregado","No agrega")</f>
        <v>No agrega</v>
      </c>
    </row>
    <row r="9" spans="1:10" ht="20.399999999999999">
      <c r="B9" s="42" t="str">
        <f>'2.HACER PEDIDO ACA'!B18</f>
        <v>R</v>
      </c>
      <c r="C9" s="43">
        <f>'2.HACER PEDIDO ACA'!C18</f>
        <v>5</v>
      </c>
      <c r="D9" s="22" t="str">
        <f>'2.HACER PEDIDO ACA'!D18</f>
        <v>Prensa estriada</v>
      </c>
      <c r="E9" s="44">
        <f>'2.HACER PEDIDO ACA'!J18</f>
        <v>0</v>
      </c>
      <c r="F9" s="45">
        <f>'2.HACER PEDIDO ACA'!K18</f>
        <v>3890</v>
      </c>
      <c r="G9" s="46">
        <f>Tabla6_23252[[#This Row],[CANTIDAD]]*Tabla6_23252[[#This Row],[PRECIO]]</f>
        <v>0</v>
      </c>
      <c r="H9" t="str">
        <f>IF(Tabla6_23252[[#This Row],[CANTIDAD]]&gt;0,"Agregado","No agrega")</f>
        <v>No agrega</v>
      </c>
    </row>
    <row r="10" spans="1:10" ht="20.399999999999999">
      <c r="B10" s="42" t="str">
        <f>'2.HACER PEDIDO ACA'!B19</f>
        <v>R</v>
      </c>
      <c r="C10" s="43">
        <f>'2.HACER PEDIDO ACA'!C19</f>
        <v>6</v>
      </c>
      <c r="D10" s="22" t="str">
        <f>'2.HACER PEDIDO ACA'!D19</f>
        <v>Perno corto junkers</v>
      </c>
      <c r="E10" s="44">
        <f>'2.HACER PEDIDO ACA'!J19</f>
        <v>0</v>
      </c>
      <c r="F10" s="45">
        <f>'2.HACER PEDIDO ACA'!K19</f>
        <v>4100</v>
      </c>
      <c r="G10" s="46">
        <f>Tabla6_23252[[#This Row],[CANTIDAD]]*Tabla6_23252[[#This Row],[PRECIO]]</f>
        <v>0</v>
      </c>
      <c r="H10" t="str">
        <f>IF(Tabla6_23252[[#This Row],[CANTIDAD]]&gt;0,"Agregado","No agrega")</f>
        <v>No agrega</v>
      </c>
    </row>
    <row r="11" spans="1:10" ht="20.399999999999999">
      <c r="B11" s="42" t="str">
        <f>'2.HACER PEDIDO ACA'!B20</f>
        <v>R</v>
      </c>
      <c r="C11" s="43">
        <f>'2.HACER PEDIDO ACA'!C20</f>
        <v>7</v>
      </c>
      <c r="D11" s="22" t="str">
        <f>'2.HACER PEDIDO ACA'!D20</f>
        <v>estabilizador de caudal junkers</v>
      </c>
      <c r="E11" s="44">
        <f>'2.HACER PEDIDO ACA'!J20</f>
        <v>0</v>
      </c>
      <c r="F11" s="45">
        <f>'2.HACER PEDIDO ACA'!K20</f>
        <v>3600</v>
      </c>
      <c r="G11" s="46">
        <f>Tabla6_23252[[#This Row],[CANTIDAD]]*Tabla6_23252[[#This Row],[PRECIO]]</f>
        <v>0</v>
      </c>
      <c r="H11" t="str">
        <f>IF(Tabla6_23252[[#This Row],[CANTIDAD]]&gt;0,"Agregado","No agrega")</f>
        <v>No agrega</v>
      </c>
    </row>
    <row r="12" spans="1:10" ht="20.399999999999999">
      <c r="B12" s="42" t="str">
        <f>'2.HACER PEDIDO ACA'!B21</f>
        <v>R</v>
      </c>
      <c r="C12" s="43">
        <f>'2.HACER PEDIDO ACA'!C21</f>
        <v>8</v>
      </c>
      <c r="D12" s="22" t="str">
        <f>'2.HACER PEDIDO ACA'!D21</f>
        <v>Perno largo junkers</v>
      </c>
      <c r="E12" s="44">
        <f>'2.HACER PEDIDO ACA'!J21</f>
        <v>0</v>
      </c>
      <c r="F12" s="45">
        <f>'2.HACER PEDIDO ACA'!K21</f>
        <v>5500</v>
      </c>
      <c r="G12" s="46">
        <f>Tabla6_23252[[#This Row],[CANTIDAD]]*Tabla6_23252[[#This Row],[PRECIO]]</f>
        <v>0</v>
      </c>
      <c r="H12" t="str">
        <f>IF(Tabla6_23252[[#This Row],[CANTIDAD]]&gt;0,"Agregado","No agrega")</f>
        <v>No agrega</v>
      </c>
    </row>
    <row r="13" spans="1:10" ht="20.399999999999999">
      <c r="B13" s="42" t="str">
        <f>'2.HACER PEDIDO ACA'!B22</f>
        <v>R</v>
      </c>
      <c r="C13" s="43">
        <f>'2.HACER PEDIDO ACA'!C22</f>
        <v>9</v>
      </c>
      <c r="D13" s="22" t="str">
        <f>'2.HACER PEDIDO ACA'!D22</f>
        <v>Chispero Junkers</v>
      </c>
      <c r="E13" s="44">
        <f>'2.HACER PEDIDO ACA'!J22</f>
        <v>0</v>
      </c>
      <c r="F13" s="45">
        <f>'2.HACER PEDIDO ACA'!K22</f>
        <v>2650</v>
      </c>
      <c r="G13" s="46">
        <f>Tabla6_23252[[#This Row],[CANTIDAD]]*Tabla6_23252[[#This Row],[PRECIO]]</f>
        <v>0</v>
      </c>
      <c r="H13" t="str">
        <f>IF(Tabla6_23252[[#This Row],[CANTIDAD]]&gt;0,"Agregado","No agrega")</f>
        <v>No agrega</v>
      </c>
    </row>
    <row r="14" spans="1:10" ht="20.399999999999999">
      <c r="B14" s="42" t="str">
        <f>'2.HACER PEDIDO ACA'!B23</f>
        <v>R</v>
      </c>
      <c r="C14" s="43">
        <f>'2.HACER PEDIDO ACA'!C23</f>
        <v>10</v>
      </c>
      <c r="D14" s="22" t="str">
        <f>'2.HACER PEDIDO ACA'!D23</f>
        <v>Estabilizador bronce chino</v>
      </c>
      <c r="E14" s="44">
        <f>'2.HACER PEDIDO ACA'!J23</f>
        <v>0</v>
      </c>
      <c r="F14" s="45">
        <f>'2.HACER PEDIDO ACA'!K23</f>
        <v>2500</v>
      </c>
      <c r="G14" s="46">
        <f>Tabla6_23252[[#This Row],[CANTIDAD]]*Tabla6_23252[[#This Row],[PRECIO]]</f>
        <v>0</v>
      </c>
      <c r="H14" t="str">
        <f>IF(Tabla6_23252[[#This Row],[CANTIDAD]]&gt;0,"Agregado","No agrega")</f>
        <v>No agrega</v>
      </c>
    </row>
    <row r="15" spans="1:10" ht="20.399999999999999">
      <c r="B15" s="42" t="str">
        <f>'2.HACER PEDIDO ACA'!B24</f>
        <v>R</v>
      </c>
      <c r="C15" s="43">
        <f>'2.HACER PEDIDO ACA'!C24</f>
        <v>11</v>
      </c>
      <c r="D15" s="22" t="str">
        <f>'2.HACER PEDIDO ACA'!D24</f>
        <v>Estabilizador plastico</v>
      </c>
      <c r="E15" s="44">
        <f>'2.HACER PEDIDO ACA'!J24</f>
        <v>0</v>
      </c>
      <c r="F15" s="45">
        <f>'2.HACER PEDIDO ACA'!K24</f>
        <v>2350</v>
      </c>
      <c r="G15" s="46">
        <f>Tabla6_23252[[#This Row],[CANTIDAD]]*Tabla6_23252[[#This Row],[PRECIO]]</f>
        <v>0</v>
      </c>
      <c r="H15" t="str">
        <f>IF(Tabla6_23252[[#This Row],[CANTIDAD]]&gt;0,"Agregado","No agrega")</f>
        <v>No agrega</v>
      </c>
    </row>
    <row r="16" spans="1:10" ht="20.399999999999999">
      <c r="B16" s="42" t="str">
        <f>'2.HACER PEDIDO ACA'!B25</f>
        <v>R</v>
      </c>
      <c r="C16" s="43">
        <f>'2.HACER PEDIDO ACA'!C25</f>
        <v>12</v>
      </c>
      <c r="D16" s="22" t="str">
        <f>'2.HACER PEDIDO ACA'!D25</f>
        <v>KIT PLASTICO ESTABILIZADOR (20U)</v>
      </c>
      <c r="E16" s="44">
        <f>'2.HACER PEDIDO ACA'!J25</f>
        <v>0</v>
      </c>
      <c r="F16" s="45">
        <f>'2.HACER PEDIDO ACA'!K25</f>
        <v>6000</v>
      </c>
      <c r="G16" s="46">
        <f>Tabla6_23252[[#This Row],[CANTIDAD]]*Tabla6_23252[[#This Row],[PRECIO]]</f>
        <v>0</v>
      </c>
      <c r="H16" t="str">
        <f>IF(Tabla6_23252[[#This Row],[CANTIDAD]]&gt;0,"Agregado","No agrega")</f>
        <v>No agrega</v>
      </c>
    </row>
    <row r="17" spans="2:8" ht="20.399999999999999">
      <c r="B17" s="42" t="str">
        <f>'2.HACER PEDIDO ACA'!B26</f>
        <v>R</v>
      </c>
      <c r="C17" s="43">
        <f>'2.HACER PEDIDO ACA'!C26</f>
        <v>13</v>
      </c>
      <c r="D17" s="22" t="str">
        <f>'2.HACER PEDIDO ACA'!D26</f>
        <v>Central largo</v>
      </c>
      <c r="E17" s="44">
        <f>'2.HACER PEDIDO ACA'!J26</f>
        <v>0</v>
      </c>
      <c r="F17" s="45">
        <f>'2.HACER PEDIDO ACA'!K26</f>
        <v>1900</v>
      </c>
      <c r="G17" s="46">
        <f>Tabla6_23252[[#This Row],[CANTIDAD]]*Tabla6_23252[[#This Row],[PRECIO]]</f>
        <v>0</v>
      </c>
      <c r="H17" t="str">
        <f>IF(Tabla6_23252[[#This Row],[CANTIDAD]]&gt;0,"Agregado","No agrega")</f>
        <v>No agrega</v>
      </c>
    </row>
    <row r="18" spans="2:8" ht="20.399999999999999">
      <c r="B18" s="42" t="str">
        <f>'2.HACER PEDIDO ACA'!B27</f>
        <v>R</v>
      </c>
      <c r="C18" s="43">
        <f>'2.HACER PEDIDO ACA'!C27</f>
        <v>14</v>
      </c>
      <c r="D18" s="22" t="str">
        <f>'2.HACER PEDIDO ACA'!D27</f>
        <v>Central corto</v>
      </c>
      <c r="E18" s="44">
        <f>'2.HACER PEDIDO ACA'!J27</f>
        <v>0</v>
      </c>
      <c r="F18" s="45">
        <f>'2.HACER PEDIDO ACA'!K27</f>
        <v>1400</v>
      </c>
      <c r="G18" s="46">
        <f>Tabla6_23252[[#This Row],[CANTIDAD]]*Tabla6_23252[[#This Row],[PRECIO]]</f>
        <v>0</v>
      </c>
      <c r="H18" t="str">
        <f>IF(Tabla6_23252[[#This Row],[CANTIDAD]]&gt;0,"Agregado","No agrega")</f>
        <v>No agrega</v>
      </c>
    </row>
    <row r="19" spans="2:8" ht="20.399999999999999">
      <c r="B19" s="42" t="str">
        <f>'2.HACER PEDIDO ACA'!B28</f>
        <v>R</v>
      </c>
      <c r="C19" s="43">
        <f>'2.HACER PEDIDO ACA'!C28</f>
        <v>15</v>
      </c>
      <c r="D19" s="22" t="str">
        <f>'2.HACER PEDIDO ACA'!D28</f>
        <v>Platillo de empuje chico</v>
      </c>
      <c r="E19" s="44">
        <f>'2.HACER PEDIDO ACA'!J28</f>
        <v>0</v>
      </c>
      <c r="F19" s="45">
        <f>'2.HACER PEDIDO ACA'!K28</f>
        <v>890</v>
      </c>
      <c r="G19" s="46">
        <f>Tabla6_23252[[#This Row],[CANTIDAD]]*Tabla6_23252[[#This Row],[PRECIO]]</f>
        <v>0</v>
      </c>
      <c r="H19" t="str">
        <f>IF(Tabla6_23252[[#This Row],[CANTIDAD]]&gt;0,"Agregado","No agrega")</f>
        <v>No agrega</v>
      </c>
    </row>
    <row r="20" spans="2:8" ht="20.399999999999999">
      <c r="B20" s="42" t="str">
        <f>'2.HACER PEDIDO ACA'!B29</f>
        <v>R</v>
      </c>
      <c r="C20" s="43">
        <f>'2.HACER PEDIDO ACA'!C29</f>
        <v>16</v>
      </c>
      <c r="D20" s="22" t="str">
        <f>'2.HACER PEDIDO ACA'!D29</f>
        <v>Platillo de empuje mediano</v>
      </c>
      <c r="E20" s="44">
        <f>'2.HACER PEDIDO ACA'!J29</f>
        <v>0</v>
      </c>
      <c r="F20" s="45">
        <f>'2.HACER PEDIDO ACA'!K29</f>
        <v>900</v>
      </c>
      <c r="G20" s="46">
        <f>Tabla6_23252[[#This Row],[CANTIDAD]]*Tabla6_23252[[#This Row],[PRECIO]]</f>
        <v>0</v>
      </c>
      <c r="H20" t="str">
        <f>IF(Tabla6_23252[[#This Row],[CANTIDAD]]&gt;0,"Agregado","No agrega")</f>
        <v>No agrega</v>
      </c>
    </row>
    <row r="21" spans="2:8" ht="20.399999999999999">
      <c r="B21" s="42" t="str">
        <f>'2.HACER PEDIDO ACA'!B30</f>
        <v>R</v>
      </c>
      <c r="C21" s="43">
        <f>'2.HACER PEDIDO ACA'!C30</f>
        <v>17</v>
      </c>
      <c r="D21" s="22" t="str">
        <f>'2.HACER PEDIDO ACA'!D30</f>
        <v>Platillo de empuje grande</v>
      </c>
      <c r="E21" s="44">
        <f>'2.HACER PEDIDO ACA'!J30</f>
        <v>0</v>
      </c>
      <c r="F21" s="45">
        <f>'2.HACER PEDIDO ACA'!K30</f>
        <v>920</v>
      </c>
      <c r="G21" s="46">
        <f>Tabla6_23252[[#This Row],[CANTIDAD]]*Tabla6_23252[[#This Row],[PRECIO]]</f>
        <v>0</v>
      </c>
      <c r="H21" t="str">
        <f>IF(Tabla6_23252[[#This Row],[CANTIDAD]]&gt;0,"Agregado","No agrega")</f>
        <v>No agrega</v>
      </c>
    </row>
    <row r="22" spans="2:8" ht="20.399999999999999">
      <c r="B22" s="42" t="str">
        <f>'2.HACER PEDIDO ACA'!B31</f>
        <v>R</v>
      </c>
      <c r="C22" s="43">
        <f>'2.HACER PEDIDO ACA'!C31</f>
        <v>18</v>
      </c>
      <c r="D22" s="22" t="str">
        <f>'2.HACER PEDIDO ACA'!D31</f>
        <v>platillo mademsa antiguo</v>
      </c>
      <c r="E22" s="44">
        <f>'2.HACER PEDIDO ACA'!J31</f>
        <v>0</v>
      </c>
      <c r="F22" s="45">
        <f>'2.HACER PEDIDO ACA'!K31</f>
        <v>1000</v>
      </c>
      <c r="G22" s="46">
        <f>Tabla6_23252[[#This Row],[CANTIDAD]]*Tabla6_23252[[#This Row],[PRECIO]]</f>
        <v>0</v>
      </c>
      <c r="H22" t="str">
        <f>IF(Tabla6_23252[[#This Row],[CANTIDAD]]&gt;0,"Agregado","No agrega")</f>
        <v>No agrega</v>
      </c>
    </row>
    <row r="23" spans="2:8" ht="20.399999999999999">
      <c r="B23" s="42" t="str">
        <f>'2.HACER PEDIDO ACA'!B32</f>
        <v>R</v>
      </c>
      <c r="C23" s="43">
        <f>'2.HACER PEDIDO ACA'!C32</f>
        <v>19</v>
      </c>
      <c r="D23" s="22" t="str">
        <f>'2.HACER PEDIDO ACA'!D32</f>
        <v>Membrana chica 50mm</v>
      </c>
      <c r="E23" s="44">
        <f>'2.HACER PEDIDO ACA'!J32</f>
        <v>0</v>
      </c>
      <c r="F23" s="45">
        <f>'2.HACER PEDIDO ACA'!K32</f>
        <v>990</v>
      </c>
      <c r="G23" s="46">
        <f>Tabla6_23252[[#This Row],[CANTIDAD]]*Tabla6_23252[[#This Row],[PRECIO]]</f>
        <v>0</v>
      </c>
      <c r="H23" t="str">
        <f>IF(Tabla6_23252[[#This Row],[CANTIDAD]]&gt;0,"Agregado","No agrega")</f>
        <v>No agrega</v>
      </c>
    </row>
    <row r="24" spans="2:8" ht="20.399999999999999">
      <c r="B24" s="42" t="str">
        <f>'2.HACER PEDIDO ACA'!B33</f>
        <v>R</v>
      </c>
      <c r="C24" s="43">
        <f>'2.HACER PEDIDO ACA'!C33</f>
        <v>20</v>
      </c>
      <c r="D24" s="22" t="str">
        <f>'2.HACER PEDIDO ACA'!D33</f>
        <v>Membrana mediana 54mm</v>
      </c>
      <c r="E24" s="44">
        <f>'2.HACER PEDIDO ACA'!J33</f>
        <v>0</v>
      </c>
      <c r="F24" s="45">
        <f>'2.HACER PEDIDO ACA'!K33</f>
        <v>990</v>
      </c>
      <c r="G24" s="46">
        <f>Tabla6_23252[[#This Row],[CANTIDAD]]*Tabla6_23252[[#This Row],[PRECIO]]</f>
        <v>0</v>
      </c>
      <c r="H24" t="str">
        <f>IF(Tabla6_23252[[#This Row],[CANTIDAD]]&gt;0,"Agregado","No agrega")</f>
        <v>No agrega</v>
      </c>
    </row>
    <row r="25" spans="2:8" ht="20.399999999999999">
      <c r="B25" s="42" t="str">
        <f>'2.HACER PEDIDO ACA'!B34</f>
        <v>R</v>
      </c>
      <c r="C25" s="43">
        <f>'2.HACER PEDIDO ACA'!C34</f>
        <v>21</v>
      </c>
      <c r="D25" s="22" t="str">
        <f>'2.HACER PEDIDO ACA'!D34</f>
        <v>Membrana 2 orejas</v>
      </c>
      <c r="E25" s="44">
        <f>'2.HACER PEDIDO ACA'!J34</f>
        <v>0</v>
      </c>
      <c r="F25" s="45">
        <f>'2.HACER PEDIDO ACA'!K34</f>
        <v>1090</v>
      </c>
      <c r="G25" s="46">
        <f>Tabla6_23252[[#This Row],[CANTIDAD]]*Tabla6_23252[[#This Row],[PRECIO]]</f>
        <v>0</v>
      </c>
      <c r="H25" t="str">
        <f>IF(Tabla6_23252[[#This Row],[CANTIDAD]]&gt;0,"Agregado","No agrega")</f>
        <v>No agrega</v>
      </c>
    </row>
    <row r="26" spans="2:8" ht="20.399999999999999">
      <c r="B26" s="42" t="str">
        <f>'2.HACER PEDIDO ACA'!B35</f>
        <v>R</v>
      </c>
      <c r="C26" s="43">
        <f>'2.HACER PEDIDO ACA'!C35</f>
        <v>22</v>
      </c>
      <c r="D26" s="22" t="str">
        <f>'2.HACER PEDIDO ACA'!D35</f>
        <v>Membrana roja vitality</v>
      </c>
      <c r="E26" s="44">
        <f>'2.HACER PEDIDO ACA'!J35</f>
        <v>0</v>
      </c>
      <c r="F26" s="45">
        <f>'2.HACER PEDIDO ACA'!K35</f>
        <v>1090</v>
      </c>
      <c r="G26" s="46">
        <f>Tabla6_23252[[#This Row],[CANTIDAD]]*Tabla6_23252[[#This Row],[PRECIO]]</f>
        <v>0</v>
      </c>
      <c r="H26" t="str">
        <f>IF(Tabla6_23252[[#This Row],[CANTIDAD]]&gt;0,"Agregado","No agrega")</f>
        <v>No agrega</v>
      </c>
    </row>
    <row r="27" spans="2:8" ht="20.399999999999999">
      <c r="B27" s="42" t="str">
        <f>'2.HACER PEDIDO ACA'!B36</f>
        <v>R</v>
      </c>
      <c r="C27" s="43">
        <f>'2.HACER PEDIDO ACA'!C36</f>
        <v>23</v>
      </c>
      <c r="D27" s="22" t="str">
        <f>'2.HACER PEDIDO ACA'!D36</f>
        <v>Membrana trotter poroto</v>
      </c>
      <c r="E27" s="44">
        <f>'2.HACER PEDIDO ACA'!J36</f>
        <v>0</v>
      </c>
      <c r="F27" s="45">
        <f>'2.HACER PEDIDO ACA'!K36</f>
        <v>1250</v>
      </c>
      <c r="G27" s="46">
        <f>Tabla6_23252[[#This Row],[CANTIDAD]]*Tabla6_23252[[#This Row],[PRECIO]]</f>
        <v>0</v>
      </c>
      <c r="H27" t="str">
        <f>IF(Tabla6_23252[[#This Row],[CANTIDAD]]&gt;0,"Agregado","No agrega")</f>
        <v>No agrega</v>
      </c>
    </row>
    <row r="28" spans="2:8" ht="20.399999999999999">
      <c r="B28" s="42" t="str">
        <f>'2.HACER PEDIDO ACA'!B37</f>
        <v>R</v>
      </c>
      <c r="C28" s="43">
        <f>'2.HACER PEDIDO ACA'!C37</f>
        <v>24</v>
      </c>
      <c r="D28" s="22" t="str">
        <f>'2.HACER PEDIDO ACA'!D37</f>
        <v>Membrana jk wr redonda</v>
      </c>
      <c r="E28" s="44">
        <f>'2.HACER PEDIDO ACA'!J37</f>
        <v>0</v>
      </c>
      <c r="F28" s="45">
        <f>'2.HACER PEDIDO ACA'!K37</f>
        <v>1150</v>
      </c>
      <c r="G28" s="46">
        <f>Tabla6_23252[[#This Row],[CANTIDAD]]*Tabla6_23252[[#This Row],[PRECIO]]</f>
        <v>0</v>
      </c>
      <c r="H28" t="str">
        <f>IF(Tabla6_23252[[#This Row],[CANTIDAD]]&gt;0,"Agregado","No agrega")</f>
        <v>No agrega</v>
      </c>
    </row>
    <row r="29" spans="2:8" ht="20.399999999999999">
      <c r="B29" s="42" t="str">
        <f>'2.HACER PEDIDO ACA'!B38</f>
        <v>R</v>
      </c>
      <c r="C29" s="43">
        <f>'2.HACER PEDIDO ACA'!C38</f>
        <v>25</v>
      </c>
      <c r="D29" s="22" t="str">
        <f>'2.HACER PEDIDO ACA'!D38</f>
        <v>Membrana Jk Ionizado Antiguo</v>
      </c>
      <c r="E29" s="44">
        <f>'2.HACER PEDIDO ACA'!J38</f>
        <v>0</v>
      </c>
      <c r="F29" s="45">
        <f>'2.HACER PEDIDO ACA'!K38</f>
        <v>1150</v>
      </c>
      <c r="G29" s="46">
        <f>Tabla6_23252[[#This Row],[CANTIDAD]]*Tabla6_23252[[#This Row],[PRECIO]]</f>
        <v>0</v>
      </c>
      <c r="H29" t="str">
        <f>IF(Tabla6_23252[[#This Row],[CANTIDAD]]&gt;0,"Agregado","No agrega")</f>
        <v>No agrega</v>
      </c>
    </row>
    <row r="30" spans="2:8" ht="20.399999999999999">
      <c r="B30" s="42" t="str">
        <f>'2.HACER PEDIDO ACA'!B39</f>
        <v>R</v>
      </c>
      <c r="C30" s="43">
        <f>'2.HACER PEDIDO ACA'!C39</f>
        <v>26</v>
      </c>
      <c r="D30" s="22" t="str">
        <f>'2.HACER PEDIDO ACA'!D39</f>
        <v>Membrana Junkers Kp</v>
      </c>
      <c r="E30" s="44">
        <f>'2.HACER PEDIDO ACA'!J39</f>
        <v>0</v>
      </c>
      <c r="F30" s="45">
        <f>'2.HACER PEDIDO ACA'!K39</f>
        <v>1150</v>
      </c>
      <c r="G30" s="46">
        <f>Tabla6_23252[[#This Row],[CANTIDAD]]*Tabla6_23252[[#This Row],[PRECIO]]</f>
        <v>0</v>
      </c>
      <c r="H30" t="str">
        <f>IF(Tabla6_23252[[#This Row],[CANTIDAD]]&gt;0,"Agregado","No agrega")</f>
        <v>No agrega</v>
      </c>
    </row>
    <row r="31" spans="2:8" ht="20.399999999999999">
      <c r="B31" s="42" t="str">
        <f>'2.HACER PEDIDO ACA'!B40</f>
        <v>R</v>
      </c>
      <c r="C31" s="43">
        <f>'2.HACER PEDIDO ACA'!C40</f>
        <v>27</v>
      </c>
      <c r="D31" s="22" t="str">
        <f>'2.HACER PEDIDO ACA'!D40</f>
        <v>Membrana Splendid Templatech</v>
      </c>
      <c r="E31" s="44">
        <f>'2.HACER PEDIDO ACA'!J40</f>
        <v>0</v>
      </c>
      <c r="F31" s="45">
        <f>'2.HACER PEDIDO ACA'!K40</f>
        <v>1100</v>
      </c>
      <c r="G31" s="46">
        <f>Tabla6_23252[[#This Row],[CANTIDAD]]*Tabla6_23252[[#This Row],[PRECIO]]</f>
        <v>0</v>
      </c>
      <c r="H31" t="str">
        <f>IF(Tabla6_23252[[#This Row],[CANTIDAD]]&gt;0,"Agregado","No agrega")</f>
        <v>No agrega</v>
      </c>
    </row>
    <row r="32" spans="2:8" ht="20.399999999999999">
      <c r="B32" s="42" t="str">
        <f>'2.HACER PEDIDO ACA'!B41</f>
        <v>R</v>
      </c>
      <c r="C32" s="43">
        <f>'2.HACER PEDIDO ACA'!C41</f>
        <v>28</v>
      </c>
      <c r="D32" s="22" t="str">
        <f>'2.HACER PEDIDO ACA'!D41</f>
        <v>Membrana Mademsa Term</v>
      </c>
      <c r="E32" s="44">
        <f>'2.HACER PEDIDO ACA'!J41</f>
        <v>0</v>
      </c>
      <c r="F32" s="45">
        <f>'2.HACER PEDIDO ACA'!K41</f>
        <v>1150</v>
      </c>
      <c r="G32" s="46">
        <f>Tabla6_23252[[#This Row],[CANTIDAD]]*Tabla6_23252[[#This Row],[PRECIO]]</f>
        <v>0</v>
      </c>
      <c r="H32" t="str">
        <f>IF(Tabla6_23252[[#This Row],[CANTIDAD]]&gt;0,"Agregado","No agrega")</f>
        <v>No agrega</v>
      </c>
    </row>
    <row r="33" spans="2:8" ht="20.399999999999999">
      <c r="B33" s="42" t="str">
        <f>'2.HACER PEDIDO ACA'!B42</f>
        <v>R</v>
      </c>
      <c r="C33" s="43">
        <f>'2.HACER PEDIDO ACA'!C42</f>
        <v>29</v>
      </c>
      <c r="D33" s="22" t="str">
        <f>'2.HACER PEDIDO ACA'!D42</f>
        <v>Membrana mad c/plato plastico</v>
      </c>
      <c r="E33" s="44">
        <f>'2.HACER PEDIDO ACA'!J42</f>
        <v>0</v>
      </c>
      <c r="F33" s="45">
        <f>'2.HACER PEDIDO ACA'!K42</f>
        <v>1600</v>
      </c>
      <c r="G33" s="46">
        <f>Tabla6_23252[[#This Row],[CANTIDAD]]*Tabla6_23252[[#This Row],[PRECIO]]</f>
        <v>0</v>
      </c>
      <c r="H33" t="str">
        <f>IF(Tabla6_23252[[#This Row],[CANTIDAD]]&gt;0,"Agregado","No agrega")</f>
        <v>No agrega</v>
      </c>
    </row>
    <row r="34" spans="2:8" ht="39.6" customHeight="1">
      <c r="B34" s="42" t="str">
        <f>'2.HACER PEDIDO ACA'!B43</f>
        <v>R</v>
      </c>
      <c r="C34" s="43">
        <f>'2.HACER PEDIDO ACA'!C43</f>
        <v>30</v>
      </c>
      <c r="D34" s="22" t="str">
        <f>'2.HACER PEDIDO ACA'!D43</f>
        <v>Membrana Mad c/plato metálico</v>
      </c>
      <c r="E34" s="44">
        <f>'2.HACER PEDIDO ACA'!J43</f>
        <v>0</v>
      </c>
      <c r="F34" s="45">
        <f>'2.HACER PEDIDO ACA'!K43</f>
        <v>2100</v>
      </c>
      <c r="G34" s="46">
        <f>Tabla6_23252[[#This Row],[CANTIDAD]]*Tabla6_23252[[#This Row],[PRECIO]]</f>
        <v>0</v>
      </c>
      <c r="H34" t="str">
        <f>IF(Tabla6_23252[[#This Row],[CANTIDAD]]&gt;0,"Agregado","No agrega")</f>
        <v>No agrega</v>
      </c>
    </row>
    <row r="35" spans="2:8" ht="42" customHeight="1">
      <c r="B35" s="42" t="str">
        <f>'2.HACER PEDIDO ACA'!B44</f>
        <v>R</v>
      </c>
      <c r="C35" s="43">
        <f>'2.HACER PEDIDO ACA'!C44</f>
        <v>31</v>
      </c>
      <c r="D35" s="22" t="str">
        <f>'2.HACER PEDIDO ACA'!D44</f>
        <v>Membrana splendid 3 pernos</v>
      </c>
      <c r="E35" s="44">
        <f>'2.HACER PEDIDO ACA'!J44</f>
        <v>0</v>
      </c>
      <c r="F35" s="45">
        <f>'2.HACER PEDIDO ACA'!K44</f>
        <v>1200</v>
      </c>
      <c r="G35" s="46">
        <f>Tabla6_23252[[#This Row],[CANTIDAD]]*Tabla6_23252[[#This Row],[PRECIO]]</f>
        <v>0</v>
      </c>
      <c r="H35" t="str">
        <f>IF(Tabla6_23252[[#This Row],[CANTIDAD]]&gt;0,"Agregado","No agrega")</f>
        <v>No agrega</v>
      </c>
    </row>
    <row r="36" spans="2:8" ht="23.4" customHeight="1">
      <c r="B36" s="42" t="str">
        <f>'2.HACER PEDIDO ACA'!B45</f>
        <v>R</v>
      </c>
      <c r="C36" s="43">
        <f>'2.HACER PEDIDO ACA'!C45</f>
        <v>32</v>
      </c>
      <c r="D36" s="22" t="str">
        <f>'2.HACER PEDIDO ACA'!D45</f>
        <v>Membrana Vitality 13 Lts</v>
      </c>
      <c r="E36" s="44">
        <f>'2.HACER PEDIDO ACA'!J45</f>
        <v>0</v>
      </c>
      <c r="F36" s="45">
        <f>'2.HACER PEDIDO ACA'!K45</f>
        <v>1390</v>
      </c>
      <c r="G36" s="46">
        <f>Tabla6_23252[[#This Row],[CANTIDAD]]*Tabla6_23252[[#This Row],[PRECIO]]</f>
        <v>0</v>
      </c>
      <c r="H36" t="str">
        <f>IF(Tabla6_23252[[#This Row],[CANTIDAD]]&gt;0,"Agregado","No agrega")</f>
        <v>No agrega</v>
      </c>
    </row>
    <row r="37" spans="2:8" ht="20.399999999999999">
      <c r="B37" s="42" t="str">
        <f>'2.HACER PEDIDO ACA'!B46</f>
        <v>R</v>
      </c>
      <c r="C37" s="43">
        <f>'2.HACER PEDIDO ACA'!C46</f>
        <v>33</v>
      </c>
      <c r="D37" s="22" t="str">
        <f>'2.HACER PEDIDO ACA'!D46</f>
        <v>Membrana Jk Gota ionizada</v>
      </c>
      <c r="E37" s="44">
        <f>'2.HACER PEDIDO ACA'!J46</f>
        <v>0</v>
      </c>
      <c r="F37" s="45">
        <f>'2.HACER PEDIDO ACA'!K46</f>
        <v>1450</v>
      </c>
      <c r="G37" s="46">
        <f>Tabla6_23252[[#This Row],[CANTIDAD]]*Tabla6_23252[[#This Row],[PRECIO]]</f>
        <v>0</v>
      </c>
      <c r="H37" t="str">
        <f>IF(Tabla6_23252[[#This Row],[CANTIDAD]]&gt;0,"Agregado","No agrega")</f>
        <v>No agrega</v>
      </c>
    </row>
    <row r="38" spans="2:8" ht="20.399999999999999">
      <c r="B38" s="42" t="str">
        <f>'2.HACER PEDIDO ACA'!B47</f>
        <v>R</v>
      </c>
      <c r="C38" s="43">
        <f>'2.HACER PEDIDO ACA'!C47</f>
        <v>34</v>
      </c>
      <c r="D38" s="22" t="str">
        <f>'2.HACER PEDIDO ACA'!D47</f>
        <v>Membrana Jk Gota convencional</v>
      </c>
      <c r="E38" s="44">
        <f>'2.HACER PEDIDO ACA'!J47</f>
        <v>0</v>
      </c>
      <c r="F38" s="45">
        <f>'2.HACER PEDIDO ACA'!K47</f>
        <v>1450</v>
      </c>
      <c r="G38" s="46">
        <f>Tabla6_23252[[#This Row],[CANTIDAD]]*Tabla6_23252[[#This Row],[PRECIO]]</f>
        <v>0</v>
      </c>
      <c r="H38" t="str">
        <f>IF(Tabla6_23252[[#This Row],[CANTIDAD]]&gt;0,"Agregado","No agrega")</f>
        <v>No agrega</v>
      </c>
    </row>
    <row r="39" spans="2:8" ht="20.399999999999999">
      <c r="B39" s="42" t="str">
        <f>'2.HACER PEDIDO ACA'!B48</f>
        <v>R</v>
      </c>
      <c r="C39" s="43">
        <f>'2.HACER PEDIDO ACA'!C48</f>
        <v>35</v>
      </c>
      <c r="D39" s="22" t="str">
        <f>'2.HACER PEDIDO ACA'!D48</f>
        <v>Membrana Orbis 76mm</v>
      </c>
      <c r="E39" s="44">
        <f>'2.HACER PEDIDO ACA'!J48</f>
        <v>0</v>
      </c>
      <c r="F39" s="45">
        <f>'2.HACER PEDIDO ACA'!K48</f>
        <v>2990</v>
      </c>
      <c r="G39" s="46">
        <f>Tabla6_23252[[#This Row],[CANTIDAD]]*Tabla6_23252[[#This Row],[PRECIO]]</f>
        <v>0</v>
      </c>
      <c r="H39" t="str">
        <f>IF(Tabla6_23252[[#This Row],[CANTIDAD]]&gt;0,"Agregado","No agrega")</f>
        <v>No agrega</v>
      </c>
    </row>
    <row r="40" spans="2:8" ht="20.399999999999999">
      <c r="B40" s="42" t="str">
        <f>'2.HACER PEDIDO ACA'!B49</f>
        <v>R</v>
      </c>
      <c r="C40" s="43">
        <f>'2.HACER PEDIDO ACA'!C49</f>
        <v>36</v>
      </c>
      <c r="D40" s="22" t="str">
        <f>'2.HACER PEDIDO ACA'!D49</f>
        <v>Membrana Junkers 4 Pernos</v>
      </c>
      <c r="E40" s="44">
        <f>'2.HACER PEDIDO ACA'!J49</f>
        <v>0</v>
      </c>
      <c r="F40" s="45">
        <f>'2.HACER PEDIDO ACA'!K49</f>
        <v>1150</v>
      </c>
      <c r="G40" s="46">
        <f>Tabla6_23252[[#This Row],[CANTIDAD]]*Tabla6_23252[[#This Row],[PRECIO]]</f>
        <v>0</v>
      </c>
      <c r="H40" t="str">
        <f>IF(Tabla6_23252[[#This Row],[CANTIDAD]]&gt;0,"Agregado","No agrega")</f>
        <v>No agrega</v>
      </c>
    </row>
    <row r="41" spans="2:8" ht="20.399999999999999">
      <c r="B41" s="42" t="str">
        <f>'2.HACER PEDIDO ACA'!B50</f>
        <v>R</v>
      </c>
      <c r="C41" s="43">
        <f>'2.HACER PEDIDO ACA'!C50</f>
        <v>37</v>
      </c>
      <c r="D41" s="22" t="str">
        <f>'2.HACER PEDIDO ACA'!D50</f>
        <v>Microswitch 3 cables</v>
      </c>
      <c r="E41" s="44">
        <f>'2.HACER PEDIDO ACA'!J50</f>
        <v>0</v>
      </c>
      <c r="F41" s="45">
        <f>'2.HACER PEDIDO ACA'!K50</f>
        <v>1650</v>
      </c>
      <c r="G41" s="46">
        <f>Tabla6_23252[[#This Row],[CANTIDAD]]*Tabla6_23252[[#This Row],[PRECIO]]</f>
        <v>0</v>
      </c>
      <c r="H41" t="str">
        <f>IF(Tabla6_23252[[#This Row],[CANTIDAD]]&gt;0,"Agregado","No agrega")</f>
        <v>No agrega</v>
      </c>
    </row>
    <row r="42" spans="2:8" ht="20.399999999999999">
      <c r="B42" s="42" t="str">
        <f>'2.HACER PEDIDO ACA'!B51</f>
        <v>R</v>
      </c>
      <c r="C42" s="43">
        <f>'2.HACER PEDIDO ACA'!C51</f>
        <v>38</v>
      </c>
      <c r="D42" s="22" t="str">
        <f>'2.HACER PEDIDO ACA'!D51</f>
        <v>Microswitch 2 cables Splendid Master</v>
      </c>
      <c r="E42" s="44">
        <f>'2.HACER PEDIDO ACA'!J51</f>
        <v>0</v>
      </c>
      <c r="F42" s="45">
        <f>'2.HACER PEDIDO ACA'!K51</f>
        <v>1650</v>
      </c>
      <c r="G42" s="46">
        <f>Tabla6_23252[[#This Row],[CANTIDAD]]*Tabla6_23252[[#This Row],[PRECIO]]</f>
        <v>0</v>
      </c>
      <c r="H42" t="str">
        <f>IF(Tabla6_23252[[#This Row],[CANTIDAD]]&gt;0,"Agregado","No agrega")</f>
        <v>No agrega</v>
      </c>
    </row>
    <row r="43" spans="2:8" ht="20.399999999999999">
      <c r="B43" s="42" t="str">
        <f>'2.HACER PEDIDO ACA'!B52</f>
        <v>R</v>
      </c>
      <c r="C43" s="43">
        <f>'2.HACER PEDIDO ACA'!C52</f>
        <v>39</v>
      </c>
      <c r="D43" s="22" t="str">
        <f>'2.HACER PEDIDO ACA'!D52</f>
        <v>Microswitch Mademsa vitality</v>
      </c>
      <c r="E43" s="44">
        <f>'2.HACER PEDIDO ACA'!J52</f>
        <v>0</v>
      </c>
      <c r="F43" s="45">
        <f>'2.HACER PEDIDO ACA'!K52</f>
        <v>1650</v>
      </c>
      <c r="G43" s="46">
        <f>Tabla6_23252[[#This Row],[CANTIDAD]]*Tabla6_23252[[#This Row],[PRECIO]]</f>
        <v>0</v>
      </c>
      <c r="H43" t="str">
        <f>IF(Tabla6_23252[[#This Row],[CANTIDAD]]&gt;0,"Agregado","No agrega")</f>
        <v>No agrega</v>
      </c>
    </row>
    <row r="44" spans="2:8" ht="20.399999999999999">
      <c r="B44" s="42" t="str">
        <f>'2.HACER PEDIDO ACA'!B53</f>
        <v>R</v>
      </c>
      <c r="C44" s="43">
        <f>'2.HACER PEDIDO ACA'!C53</f>
        <v>40</v>
      </c>
      <c r="D44" s="22" t="str">
        <f>'2.HACER PEDIDO ACA'!D53</f>
        <v>Microswitch vitality C/tornillo</v>
      </c>
      <c r="E44" s="44">
        <f>'2.HACER PEDIDO ACA'!J53</f>
        <v>0</v>
      </c>
      <c r="F44" s="45">
        <f>'2.HACER PEDIDO ACA'!K53</f>
        <v>1650</v>
      </c>
      <c r="G44" s="46">
        <f>Tabla6_23252[[#This Row],[CANTIDAD]]*Tabla6_23252[[#This Row],[PRECIO]]</f>
        <v>0</v>
      </c>
      <c r="H44" t="str">
        <f>IF(Tabla6_23252[[#This Row],[CANTIDAD]]&gt;0,"Agregado","No agrega")</f>
        <v>No agrega</v>
      </c>
    </row>
    <row r="45" spans="2:8" ht="20.399999999999999">
      <c r="B45" s="42" t="str">
        <f>'2.HACER PEDIDO ACA'!B54</f>
        <v>R</v>
      </c>
      <c r="C45" s="43">
        <f>'2.HACER PEDIDO ACA'!C54</f>
        <v>41</v>
      </c>
      <c r="D45" s="22" t="str">
        <f>'2.HACER PEDIDO ACA'!D54</f>
        <v>Microswitch splendid templatech</v>
      </c>
      <c r="E45" s="44">
        <f>'2.HACER PEDIDO ACA'!J54</f>
        <v>0</v>
      </c>
      <c r="F45" s="45">
        <f>'2.HACER PEDIDO ACA'!K54</f>
        <v>1500</v>
      </c>
      <c r="G45" s="46">
        <f>Tabla6_23252[[#This Row],[CANTIDAD]]*Tabla6_23252[[#This Row],[PRECIO]]</f>
        <v>0</v>
      </c>
      <c r="H45" t="str">
        <f>IF(Tabla6_23252[[#This Row],[CANTIDAD]]&gt;0,"Agregado","No agrega")</f>
        <v>No agrega</v>
      </c>
    </row>
    <row r="46" spans="2:8" ht="20.399999999999999">
      <c r="B46" s="42" t="str">
        <f>'2.HACER PEDIDO ACA'!B55</f>
        <v>R</v>
      </c>
      <c r="C46" s="43">
        <f>'2.HACER PEDIDO ACA'!C55</f>
        <v>42</v>
      </c>
      <c r="D46" s="22" t="str">
        <f>'2.HACER PEDIDO ACA'!D55</f>
        <v>Microswitch Albin trotter</v>
      </c>
      <c r="E46" s="44">
        <f>'2.HACER PEDIDO ACA'!J55</f>
        <v>0</v>
      </c>
      <c r="F46" s="45">
        <f>'2.HACER PEDIDO ACA'!K55</f>
        <v>1650</v>
      </c>
      <c r="G46" s="46">
        <f>Tabla6_23252[[#This Row],[CANTIDAD]]*Tabla6_23252[[#This Row],[PRECIO]]</f>
        <v>0</v>
      </c>
      <c r="H46" t="str">
        <f>IF(Tabla6_23252[[#This Row],[CANTIDAD]]&gt;0,"Agregado","No agrega")</f>
        <v>No agrega</v>
      </c>
    </row>
    <row r="47" spans="2:8" ht="20.399999999999999">
      <c r="B47" s="42" t="str">
        <f>'2.HACER PEDIDO ACA'!B56</f>
        <v>R</v>
      </c>
      <c r="C47" s="43">
        <f>'2.HACER PEDIDO ACA'!C56</f>
        <v>43</v>
      </c>
      <c r="D47" s="22" t="str">
        <f>'2.HACER PEDIDO ACA'!D56</f>
        <v>Microswitch Trotter Ion 13 Atvf</v>
      </c>
      <c r="E47" s="44">
        <f>'2.HACER PEDIDO ACA'!J56</f>
        <v>0</v>
      </c>
      <c r="F47" s="45">
        <f>'2.HACER PEDIDO ACA'!K56</f>
        <v>2250</v>
      </c>
      <c r="G47" s="46">
        <f>Tabla6_23252[[#This Row],[CANTIDAD]]*Tabla6_23252[[#This Row],[PRECIO]]</f>
        <v>0</v>
      </c>
      <c r="H47" t="str">
        <f>IF(Tabla6_23252[[#This Row],[CANTIDAD]]&gt;0,"Agregado","No agrega")</f>
        <v>No agrega</v>
      </c>
    </row>
    <row r="48" spans="2:8" ht="20.399999999999999">
      <c r="B48" s="42" t="str">
        <f>'2.HACER PEDIDO ACA'!B57</f>
        <v>R</v>
      </c>
      <c r="C48" s="43">
        <f>'2.HACER PEDIDO ACA'!C57</f>
        <v>44</v>
      </c>
      <c r="D48" s="22" t="str">
        <f>'2.HACER PEDIDO ACA'!D57</f>
        <v>Microswitch Orbis</v>
      </c>
      <c r="E48" s="44">
        <f>'2.HACER PEDIDO ACA'!J57</f>
        <v>0</v>
      </c>
      <c r="F48" s="45">
        <f>'2.HACER PEDIDO ACA'!K57</f>
        <v>2990</v>
      </c>
      <c r="G48" s="46">
        <f>Tabla6_23252[[#This Row],[CANTIDAD]]*Tabla6_23252[[#This Row],[PRECIO]]</f>
        <v>0</v>
      </c>
      <c r="H48" t="str">
        <f>IF(Tabla6_23252[[#This Row],[CANTIDAD]]&gt;0,"Agregado","No agrega")</f>
        <v>No agrega</v>
      </c>
    </row>
    <row r="49" spans="2:8" ht="40.799999999999997">
      <c r="B49" s="42" t="str">
        <f>'2.HACER PEDIDO ACA'!B58</f>
        <v>R</v>
      </c>
      <c r="C49" s="43">
        <f>'2.HACER PEDIDO ACA'!C58</f>
        <v>45</v>
      </c>
      <c r="D49" s="22" t="str">
        <f>'2.HACER PEDIDO ACA'!D58</f>
        <v>Microswitch Splendid Master MVG10-13 TF</v>
      </c>
      <c r="E49" s="44">
        <f>'2.HACER PEDIDO ACA'!J58</f>
        <v>0</v>
      </c>
      <c r="F49" s="45">
        <f>'2.HACER PEDIDO ACA'!K58</f>
        <v>4990</v>
      </c>
      <c r="G49" s="46">
        <f>Tabla6_23252[[#This Row],[CANTIDAD]]*Tabla6_23252[[#This Row],[PRECIO]]</f>
        <v>0</v>
      </c>
      <c r="H49" t="str">
        <f>IF(Tabla6_23252[[#This Row],[CANTIDAD]]&gt;0,"Agregado","No agrega")</f>
        <v>No agrega</v>
      </c>
    </row>
    <row r="50" spans="2:8" ht="20.399999999999999">
      <c r="B50" s="42" t="str">
        <f>'2.HACER PEDIDO ACA'!B59</f>
        <v>R</v>
      </c>
      <c r="C50" s="43">
        <f>'2.HACER PEDIDO ACA'!C59</f>
        <v>46</v>
      </c>
      <c r="D50" s="22" t="str">
        <f>'2.HACER PEDIDO ACA'!D59</f>
        <v>Microswitch junkers Wr Interno</v>
      </c>
      <c r="E50" s="44">
        <f>'2.HACER PEDIDO ACA'!J59</f>
        <v>0</v>
      </c>
      <c r="F50" s="45">
        <f>'2.HACER PEDIDO ACA'!K59</f>
        <v>3900</v>
      </c>
      <c r="G50" s="46">
        <f>Tabla6_23252[[#This Row],[CANTIDAD]]*Tabla6_23252[[#This Row],[PRECIO]]</f>
        <v>0</v>
      </c>
      <c r="H50" t="str">
        <f>IF(Tabla6_23252[[#This Row],[CANTIDAD]]&gt;0,"Agregado","No agrega")</f>
        <v>No agrega</v>
      </c>
    </row>
    <row r="51" spans="2:8" ht="20.399999999999999">
      <c r="B51" s="42" t="str">
        <f>'2.HACER PEDIDO ACA'!B60</f>
        <v>R</v>
      </c>
      <c r="C51" s="43">
        <f>'2.HACER PEDIDO ACA'!C60</f>
        <v>47</v>
      </c>
      <c r="D51" s="22" t="str">
        <f>'2.HACER PEDIDO ACA'!D60</f>
        <v>Microswitch Jk blanco Completo</v>
      </c>
      <c r="E51" s="44">
        <f>'2.HACER PEDIDO ACA'!J60</f>
        <v>0</v>
      </c>
      <c r="F51" s="45">
        <f>'2.HACER PEDIDO ACA'!K60</f>
        <v>7990</v>
      </c>
      <c r="G51" s="46">
        <f>Tabla6_23252[[#This Row],[CANTIDAD]]*Tabla6_23252[[#This Row],[PRECIO]]</f>
        <v>0</v>
      </c>
      <c r="H51" t="str">
        <f>IF(Tabla6_23252[[#This Row],[CANTIDAD]]&gt;0,"Agregado","No agrega")</f>
        <v>No agrega</v>
      </c>
    </row>
    <row r="52" spans="2:8" ht="20.399999999999999">
      <c r="B52" s="42" t="str">
        <f>'2.HACER PEDIDO ACA'!B61</f>
        <v>R</v>
      </c>
      <c r="C52" s="43">
        <f>'2.HACER PEDIDO ACA'!C61</f>
        <v>48</v>
      </c>
      <c r="D52" s="22" t="str">
        <f>'2.HACER PEDIDO ACA'!D61</f>
        <v>Caja de Pilas Splendid</v>
      </c>
      <c r="E52" s="44">
        <f>'2.HACER PEDIDO ACA'!J61</f>
        <v>0</v>
      </c>
      <c r="F52" s="45">
        <f>'2.HACER PEDIDO ACA'!K61</f>
        <v>2050</v>
      </c>
      <c r="G52" s="46">
        <f>Tabla6_23252[[#This Row],[CANTIDAD]]*Tabla6_23252[[#This Row],[PRECIO]]</f>
        <v>0</v>
      </c>
      <c r="H52" t="str">
        <f>IF(Tabla6_23252[[#This Row],[CANTIDAD]]&gt;0,"Agregado","No agrega")</f>
        <v>No agrega</v>
      </c>
    </row>
    <row r="53" spans="2:8" ht="20.399999999999999">
      <c r="B53" s="42" t="str">
        <f>'2.HACER PEDIDO ACA'!B62</f>
        <v>R</v>
      </c>
      <c r="C53" s="43">
        <f>'2.HACER PEDIDO ACA'!C62</f>
        <v>49</v>
      </c>
      <c r="D53" s="22" t="str">
        <f>'2.HACER PEDIDO ACA'!D62</f>
        <v>Caja de pilas Neckar</v>
      </c>
      <c r="E53" s="44">
        <f>'2.HACER PEDIDO ACA'!J62</f>
        <v>0</v>
      </c>
      <c r="F53" s="45">
        <f>'2.HACER PEDIDO ACA'!K62</f>
        <v>2050</v>
      </c>
      <c r="G53" s="46">
        <f>Tabla6_23252[[#This Row],[CANTIDAD]]*Tabla6_23252[[#This Row],[PRECIO]]</f>
        <v>0</v>
      </c>
      <c r="H53" t="str">
        <f>IF(Tabla6_23252[[#This Row],[CANTIDAD]]&gt;0,"Agregado","No agrega")</f>
        <v>No agrega</v>
      </c>
    </row>
    <row r="54" spans="2:8" ht="20.399999999999999">
      <c r="B54" s="42" t="str">
        <f>'2.HACER PEDIDO ACA'!B63</f>
        <v>R</v>
      </c>
      <c r="C54" s="43">
        <f>'2.HACER PEDIDO ACA'!C63</f>
        <v>50</v>
      </c>
      <c r="D54" s="22" t="str">
        <f>'2.HACER PEDIDO ACA'!D63</f>
        <v>Caja de pilas Junkers Portugues</v>
      </c>
      <c r="E54" s="44">
        <f>'2.HACER PEDIDO ACA'!J63</f>
        <v>0</v>
      </c>
      <c r="F54" s="45">
        <f>'2.HACER PEDIDO ACA'!K63</f>
        <v>9490</v>
      </c>
      <c r="G54" s="46">
        <f>Tabla6_23252[[#This Row],[CANTIDAD]]*Tabla6_23252[[#This Row],[PRECIO]]</f>
        <v>0</v>
      </c>
      <c r="H54" t="str">
        <f>IF(Tabla6_23252[[#This Row],[CANTIDAD]]&gt;0,"Agregado","No agrega")</f>
        <v>No agrega</v>
      </c>
    </row>
    <row r="55" spans="2:8" ht="20.399999999999999">
      <c r="B55" s="42" t="str">
        <f>'2.HACER PEDIDO ACA'!B64</f>
        <v>R</v>
      </c>
      <c r="C55" s="43">
        <f>'2.HACER PEDIDO ACA'!C64</f>
        <v>51</v>
      </c>
      <c r="D55" s="22" t="str">
        <f>'2.HACER PEDIDO ACA'!D64</f>
        <v>Solenoide 131b conector negro</v>
      </c>
      <c r="E55" s="44">
        <f>'2.HACER PEDIDO ACA'!J64</f>
        <v>0</v>
      </c>
      <c r="F55" s="45">
        <f>'2.HACER PEDIDO ACA'!K64</f>
        <v>6500</v>
      </c>
      <c r="G55" s="46">
        <f>Tabla6_23252[[#This Row],[CANTIDAD]]*Tabla6_23252[[#This Row],[PRECIO]]</f>
        <v>0</v>
      </c>
      <c r="H55" t="str">
        <f>IF(Tabla6_23252[[#This Row],[CANTIDAD]]&gt;0,"Agregado","No agrega")</f>
        <v>No agrega</v>
      </c>
    </row>
    <row r="56" spans="2:8" ht="20.399999999999999">
      <c r="B56" s="42" t="str">
        <f>'2.HACER PEDIDO ACA'!B65</f>
        <v>R</v>
      </c>
      <c r="C56" s="43">
        <f>'2.HACER PEDIDO ACA'!C65</f>
        <v>52</v>
      </c>
      <c r="D56" s="22" t="str">
        <f>'2.HACER PEDIDO ACA'!D65</f>
        <v>Solenoide 131b cconector blanco</v>
      </c>
      <c r="E56" s="44">
        <f>'2.HACER PEDIDO ACA'!J65</f>
        <v>0</v>
      </c>
      <c r="F56" s="45">
        <f>'2.HACER PEDIDO ACA'!K65</f>
        <v>6500</v>
      </c>
      <c r="G56" s="46">
        <f>Tabla6_23252[[#This Row],[CANTIDAD]]*Tabla6_23252[[#This Row],[PRECIO]]</f>
        <v>0</v>
      </c>
      <c r="H56" t="str">
        <f>IF(Tabla6_23252[[#This Row],[CANTIDAD]]&gt;0,"Agregado","No agrega")</f>
        <v>No agrega</v>
      </c>
    </row>
    <row r="57" spans="2:8" ht="20.399999999999999">
      <c r="B57" s="42" t="str">
        <f>'2.HACER PEDIDO ACA'!B66</f>
        <v>R</v>
      </c>
      <c r="C57" s="43">
        <f>'2.HACER PEDIDO ACA'!C66</f>
        <v>53</v>
      </c>
      <c r="D57" s="22" t="str">
        <f>'2.HACER PEDIDO ACA'!D66</f>
        <v>Solenoide Zd 252 Grande</v>
      </c>
      <c r="E57" s="44">
        <f>'2.HACER PEDIDO ACA'!J66</f>
        <v>0</v>
      </c>
      <c r="F57" s="45">
        <f>'2.HACER PEDIDO ACA'!K66</f>
        <v>9500</v>
      </c>
      <c r="G57" s="46">
        <f>Tabla6_23252[[#This Row],[CANTIDAD]]*Tabla6_23252[[#This Row],[PRECIO]]</f>
        <v>0</v>
      </c>
      <c r="H57" t="str">
        <f>IF(Tabla6_23252[[#This Row],[CANTIDAD]]&gt;0,"Agregado","No agrega")</f>
        <v>No agrega</v>
      </c>
    </row>
    <row r="58" spans="2:8" ht="40.799999999999997">
      <c r="B58" s="42" t="str">
        <f>'2.HACER PEDIDO ACA'!B67</f>
        <v>R</v>
      </c>
      <c r="C58" s="43">
        <f>'2.HACER PEDIDO ACA'!C67</f>
        <v>54</v>
      </c>
      <c r="D58" s="22" t="str">
        <f>'2.HACER PEDIDO ACA'!D67</f>
        <v>Solenoide zd201 conector negro mediana</v>
      </c>
      <c r="E58" s="44">
        <f>'2.HACER PEDIDO ACA'!J67</f>
        <v>0</v>
      </c>
      <c r="F58" s="45">
        <f>'2.HACER PEDIDO ACA'!K67</f>
        <v>6990</v>
      </c>
      <c r="G58" s="46">
        <f>Tabla6_23252[[#This Row],[CANTIDAD]]*Tabla6_23252[[#This Row],[PRECIO]]</f>
        <v>0</v>
      </c>
      <c r="H58" t="str">
        <f>IF(Tabla6_23252[[#This Row],[CANTIDAD]]&gt;0,"Agregado","No agrega")</f>
        <v>No agrega</v>
      </c>
    </row>
    <row r="59" spans="2:8" ht="20.399999999999999">
      <c r="B59" s="42" t="str">
        <f>'2.HACER PEDIDO ACA'!B68</f>
        <v>R</v>
      </c>
      <c r="C59" s="43">
        <f>'2.HACER PEDIDO ACA'!C68</f>
        <v>55</v>
      </c>
      <c r="D59" s="22" t="str">
        <f>'2.HACER PEDIDO ACA'!D68</f>
        <v>Solenoide Zd201 Conector Blanco</v>
      </c>
      <c r="E59" s="44">
        <f>'2.HACER PEDIDO ACA'!J68</f>
        <v>0</v>
      </c>
      <c r="F59" s="45">
        <f>'2.HACER PEDIDO ACA'!K68</f>
        <v>6990</v>
      </c>
      <c r="G59" s="46">
        <f>Tabla6_23252[[#This Row],[CANTIDAD]]*Tabla6_23252[[#This Row],[PRECIO]]</f>
        <v>0</v>
      </c>
      <c r="H59" t="str">
        <f>IF(Tabla6_23252[[#This Row],[CANTIDAD]]&gt;0,"Agregado","No agrega")</f>
        <v>No agrega</v>
      </c>
    </row>
    <row r="60" spans="2:8" ht="20.399999999999999">
      <c r="B60" s="42" t="str">
        <f>'2.HACER PEDIDO ACA'!B69</f>
        <v>R</v>
      </c>
      <c r="C60" s="43">
        <f>'2.HACER PEDIDO ACA'!C69</f>
        <v>56</v>
      </c>
      <c r="D60" s="22" t="str">
        <f>'2.HACER PEDIDO ACA'!D69</f>
        <v>Solenoide Zd081 Enana</v>
      </c>
      <c r="E60" s="44">
        <f>'2.HACER PEDIDO ACA'!J69</f>
        <v>0</v>
      </c>
      <c r="F60" s="45">
        <f>'2.HACER PEDIDO ACA'!K69</f>
        <v>6000</v>
      </c>
      <c r="G60" s="46">
        <f>Tabla6_23252[[#This Row],[CANTIDAD]]*Tabla6_23252[[#This Row],[PRECIO]]</f>
        <v>0</v>
      </c>
      <c r="H60" t="str">
        <f>IF(Tabla6_23252[[#This Row],[CANTIDAD]]&gt;0,"Agregado","No agrega")</f>
        <v>No agrega</v>
      </c>
    </row>
    <row r="61" spans="2:8" ht="40.799999999999997">
      <c r="B61" s="42" t="str">
        <f>'2.HACER PEDIDO ACA'!B70</f>
        <v>R</v>
      </c>
      <c r="C61" s="43">
        <f>'2.HACER PEDIDO ACA'!C70</f>
        <v>57</v>
      </c>
      <c r="D61" s="22" t="str">
        <f>'2.HACER PEDIDO ACA'!D70</f>
        <v>Termocupla
Mademsa c/Hilo</v>
      </c>
      <c r="E61" s="44">
        <f>'2.HACER PEDIDO ACA'!J70</f>
        <v>0</v>
      </c>
      <c r="F61" s="45">
        <f>'2.HACER PEDIDO ACA'!K70</f>
        <v>1990</v>
      </c>
      <c r="G61" s="46">
        <f>Tabla6_23252[[#This Row],[CANTIDAD]]*Tabla6_23252[[#This Row],[PRECIO]]</f>
        <v>0</v>
      </c>
      <c r="H61" t="str">
        <f>IF(Tabla6_23252[[#This Row],[CANTIDAD]]&gt;0,"Agregado","No agrega")</f>
        <v>No agrega</v>
      </c>
    </row>
    <row r="62" spans="2:8" ht="20.399999999999999">
      <c r="B62" s="42" t="str">
        <f>'2.HACER PEDIDO ACA'!B71</f>
        <v>R</v>
      </c>
      <c r="C62" s="43">
        <f>'2.HACER PEDIDO ACA'!C71</f>
        <v>58</v>
      </c>
      <c r="D62" s="22" t="str">
        <f>'2.HACER PEDIDO ACA'!D71</f>
        <v>Termoupla larga junkers</v>
      </c>
      <c r="E62" s="44">
        <f>'2.HACER PEDIDO ACA'!J71</f>
        <v>0</v>
      </c>
      <c r="F62" s="45">
        <f>'2.HACER PEDIDO ACA'!K71</f>
        <v>4300</v>
      </c>
      <c r="G62" s="46">
        <f>Tabla6_23252[[#This Row],[CANTIDAD]]*Tabla6_23252[[#This Row],[PRECIO]]</f>
        <v>0</v>
      </c>
      <c r="H62" t="str">
        <f>IF(Tabla6_23252[[#This Row],[CANTIDAD]]&gt;0,"Agregado","No agrega")</f>
        <v>No agrega</v>
      </c>
    </row>
    <row r="63" spans="2:8" ht="20.399999999999999">
      <c r="B63" s="42" t="str">
        <f>'2.HACER PEDIDO ACA'!B72</f>
        <v>R</v>
      </c>
      <c r="C63" s="43">
        <f>'2.HACER PEDIDO ACA'!C72</f>
        <v>59</v>
      </c>
      <c r="D63" s="22" t="str">
        <f>'2.HACER PEDIDO ACA'!D72</f>
        <v>Termocupla Junkers</v>
      </c>
      <c r="E63" s="44">
        <f>'2.HACER PEDIDO ACA'!J72</f>
        <v>0</v>
      </c>
      <c r="F63" s="45">
        <f>'2.HACER PEDIDO ACA'!K72</f>
        <v>1990</v>
      </c>
      <c r="G63" s="46">
        <f>Tabla6_23252[[#This Row],[CANTIDAD]]*Tabla6_23252[[#This Row],[PRECIO]]</f>
        <v>0</v>
      </c>
      <c r="H63" t="str">
        <f>IF(Tabla6_23252[[#This Row],[CANTIDAD]]&gt;0,"Agregado","No agrega")</f>
        <v>No agrega</v>
      </c>
    </row>
    <row r="64" spans="2:8" ht="20.399999999999999">
      <c r="B64" s="42" t="str">
        <f>'2.HACER PEDIDO ACA'!B73</f>
        <v>R</v>
      </c>
      <c r="C64" s="43">
        <f>'2.HACER PEDIDO ACA'!C73</f>
        <v>60</v>
      </c>
      <c r="D64" s="22" t="str">
        <f>'2.HACER PEDIDO ACA'!D73</f>
        <v>Termocupla Splendid</v>
      </c>
      <c r="E64" s="44">
        <f>'2.HACER PEDIDO ACA'!J73</f>
        <v>0</v>
      </c>
      <c r="F64" s="45">
        <f>'2.HACER PEDIDO ACA'!K73</f>
        <v>1990</v>
      </c>
      <c r="G64" s="46">
        <f>Tabla6_23252[[#This Row],[CANTIDAD]]*Tabla6_23252[[#This Row],[PRECIO]]</f>
        <v>0</v>
      </c>
      <c r="H64" t="str">
        <f>IF(Tabla6_23252[[#This Row],[CANTIDAD]]&gt;0,"Agregado","No agrega")</f>
        <v>No agrega</v>
      </c>
    </row>
    <row r="65" spans="2:8" ht="20.399999999999999">
      <c r="B65" s="42" t="str">
        <f>'2.HACER PEDIDO ACA'!B74</f>
        <v>R</v>
      </c>
      <c r="C65" s="43">
        <f>'2.HACER PEDIDO ACA'!C74</f>
        <v>61</v>
      </c>
      <c r="D65" s="22" t="str">
        <f>'2.HACER PEDIDO ACA'!D74</f>
        <v>Termocupla Universal 100 cms</v>
      </c>
      <c r="E65" s="44">
        <f>'2.HACER PEDIDO ACA'!J74</f>
        <v>0</v>
      </c>
      <c r="F65" s="45">
        <f>'2.HACER PEDIDO ACA'!K74</f>
        <v>6000</v>
      </c>
      <c r="G65" s="46">
        <f>Tabla6_23252[[#This Row],[CANTIDAD]]*Tabla6_23252[[#This Row],[PRECIO]]</f>
        <v>0</v>
      </c>
      <c r="H65" t="str">
        <f>IF(Tabla6_23252[[#This Row],[CANTIDAD]]&gt;0,"Agregado","No agrega")</f>
        <v>No agrega</v>
      </c>
    </row>
    <row r="66" spans="2:8" ht="40.799999999999997">
      <c r="B66" s="42" t="str">
        <f>'2.HACER PEDIDO ACA'!B75</f>
        <v>R</v>
      </c>
      <c r="C66" s="43">
        <f>'2.HACER PEDIDO ACA'!C75</f>
        <v>62</v>
      </c>
      <c r="D66" s="22" t="str">
        <f>'2.HACER PEDIDO ACA'!D75</f>
        <v>Piloto Cobra
C/Inyector Glp</v>
      </c>
      <c r="E66" s="44">
        <f>'2.HACER PEDIDO ACA'!J75</f>
        <v>0</v>
      </c>
      <c r="F66" s="45">
        <f>'2.HACER PEDIDO ACA'!K75</f>
        <v>2290</v>
      </c>
      <c r="G66" s="46">
        <f>Tabla6_23252[[#This Row],[CANTIDAD]]*Tabla6_23252[[#This Row],[PRECIO]]</f>
        <v>0</v>
      </c>
      <c r="H66" t="str">
        <f>IF(Tabla6_23252[[#This Row],[CANTIDAD]]&gt;0,"Agregado","No agrega")</f>
        <v>No agrega</v>
      </c>
    </row>
    <row r="67" spans="2:8" ht="20.399999999999999">
      <c r="B67" s="42" t="str">
        <f>'2.HACER PEDIDO ACA'!B76</f>
        <v>R</v>
      </c>
      <c r="C67" s="43">
        <f>'2.HACER PEDIDO ACA'!C76</f>
        <v>63</v>
      </c>
      <c r="D67" s="22" t="str">
        <f>'2.HACER PEDIDO ACA'!D76</f>
        <v>Modulo 125 Tonka</v>
      </c>
      <c r="E67" s="44">
        <f>'2.HACER PEDIDO ACA'!J76</f>
        <v>0</v>
      </c>
      <c r="F67" s="45">
        <f>'2.HACER PEDIDO ACA'!K76</f>
        <v>10990</v>
      </c>
      <c r="G67" s="46">
        <f>Tabla6_23252[[#This Row],[CANTIDAD]]*Tabla6_23252[[#This Row],[PRECIO]]</f>
        <v>0</v>
      </c>
      <c r="H67" t="str">
        <f>IF(Tabla6_23252[[#This Row],[CANTIDAD]]&gt;0,"Agregado","No agrega")</f>
        <v>No agrega</v>
      </c>
    </row>
    <row r="68" spans="2:8" ht="20.399999999999999">
      <c r="B68" s="42" t="str">
        <f>'2.HACER PEDIDO ACA'!B77</f>
        <v>R</v>
      </c>
      <c r="C68" s="43">
        <f>'2.HACER PEDIDO ACA'!C77</f>
        <v>64</v>
      </c>
      <c r="D68" s="22" t="str">
        <f>'2.HACER PEDIDO ACA'!D77</f>
        <v>Modulo Vitality 2 Sondas 5-7 lts</v>
      </c>
      <c r="E68" s="44">
        <f>'2.HACER PEDIDO ACA'!J77</f>
        <v>0</v>
      </c>
      <c r="F68" s="45">
        <f>'2.HACER PEDIDO ACA'!K77</f>
        <v>12990</v>
      </c>
      <c r="G68" s="46">
        <f>Tabla6_23252[[#This Row],[CANTIDAD]]*Tabla6_23252[[#This Row],[PRECIO]]</f>
        <v>0</v>
      </c>
      <c r="H68" t="str">
        <f>IF(Tabla6_23252[[#This Row],[CANTIDAD]]&gt;0,"Agregado","No agrega")</f>
        <v>No agrega</v>
      </c>
    </row>
    <row r="69" spans="2:8" ht="20.399999999999999">
      <c r="B69" s="42" t="str">
        <f>'2.HACER PEDIDO ACA'!B78</f>
        <v>R</v>
      </c>
      <c r="C69" s="43">
        <f>'2.HACER PEDIDO ACA'!C78</f>
        <v>65</v>
      </c>
      <c r="D69" s="22" t="str">
        <f>'2.HACER PEDIDO ACA'!D78</f>
        <v>Modulo vitality 3 sondas 8-11 lts</v>
      </c>
      <c r="E69" s="44">
        <f>'2.HACER PEDIDO ACA'!J78</f>
        <v>0</v>
      </c>
      <c r="F69" s="45">
        <f>'2.HACER PEDIDO ACA'!K78</f>
        <v>10990</v>
      </c>
      <c r="G69" s="46">
        <f>Tabla6_23252[[#This Row],[CANTIDAD]]*Tabla6_23252[[#This Row],[PRECIO]]</f>
        <v>0</v>
      </c>
      <c r="H69" t="str">
        <f>IF(Tabla6_23252[[#This Row],[CANTIDAD]]&gt;0,"Agregado","No agrega")</f>
        <v>No agrega</v>
      </c>
    </row>
    <row r="70" spans="2:8" ht="20.399999999999999">
      <c r="B70" s="42" t="str">
        <f>'2.HACER PEDIDO ACA'!B79</f>
        <v>R</v>
      </c>
      <c r="C70" s="43">
        <f>'2.HACER PEDIDO ACA'!C79</f>
        <v>66</v>
      </c>
      <c r="D70" s="22" t="str">
        <f>'2.HACER PEDIDO ACA'!D79</f>
        <v>Modulo 343 templatech Splendid</v>
      </c>
      <c r="E70" s="44">
        <f>'2.HACER PEDIDO ACA'!J79</f>
        <v>0</v>
      </c>
      <c r="F70" s="45">
        <f>'2.HACER PEDIDO ACA'!K79</f>
        <v>10990</v>
      </c>
      <c r="G70" s="46">
        <f>Tabla6_23252[[#This Row],[CANTIDAD]]*Tabla6_23252[[#This Row],[PRECIO]]</f>
        <v>0</v>
      </c>
      <c r="H70" t="str">
        <f>IF(Tabla6_23252[[#This Row],[CANTIDAD]]&gt;0,"Agregado","No agrega")</f>
        <v>No agrega</v>
      </c>
    </row>
    <row r="71" spans="2:8" ht="20.399999999999999">
      <c r="B71" s="42" t="str">
        <f>'2.HACER PEDIDO ACA'!B80</f>
        <v>R</v>
      </c>
      <c r="C71" s="43">
        <f>'2.HACER PEDIDO ACA'!C80</f>
        <v>67</v>
      </c>
      <c r="D71" s="22" t="str">
        <f>'2.HACER PEDIDO ACA'!D80</f>
        <v>Modulo flowswitch 566</v>
      </c>
      <c r="E71" s="44">
        <f>'2.HACER PEDIDO ACA'!J80</f>
        <v>0</v>
      </c>
      <c r="F71" s="45">
        <f>'2.HACER PEDIDO ACA'!K80</f>
        <v>11490</v>
      </c>
      <c r="G71" s="46">
        <f>Tabla6_23252[[#This Row],[CANTIDAD]]*Tabla6_23252[[#This Row],[PRECIO]]</f>
        <v>0</v>
      </c>
      <c r="H71" t="str">
        <f>IF(Tabla6_23252[[#This Row],[CANTIDAD]]&gt;0,"Agregado","No agrega")</f>
        <v>No agrega</v>
      </c>
    </row>
    <row r="72" spans="2:8" ht="20.399999999999999">
      <c r="B72" s="42" t="str">
        <f>'2.HACER PEDIDO ACA'!B81</f>
        <v>R</v>
      </c>
      <c r="C72" s="43">
        <f>'2.HACER PEDIDO ACA'!C81</f>
        <v>68</v>
      </c>
      <c r="D72" s="22" t="str">
        <f>'2.HACER PEDIDO ACA'!D81</f>
        <v>Modulo Neckar-Junkers chico</v>
      </c>
      <c r="E72" s="44">
        <f>'2.HACER PEDIDO ACA'!J81</f>
        <v>0</v>
      </c>
      <c r="F72" s="45">
        <f>'2.HACER PEDIDO ACA'!K81</f>
        <v>10990</v>
      </c>
      <c r="G72" s="46">
        <f>Tabla6_23252[[#This Row],[CANTIDAD]]*Tabla6_23252[[#This Row],[PRECIO]]</f>
        <v>0</v>
      </c>
      <c r="H72" t="str">
        <f>IF(Tabla6_23252[[#This Row],[CANTIDAD]]&gt;0,"Agregado","No agrega")</f>
        <v>No agrega</v>
      </c>
    </row>
    <row r="73" spans="2:8" ht="20.399999999999999">
      <c r="B73" s="42" t="str">
        <f>'2.HACER PEDIDO ACA'!B82</f>
        <v>R</v>
      </c>
      <c r="C73" s="43">
        <f>'2.HACER PEDIDO ACA'!C82</f>
        <v>69</v>
      </c>
      <c r="D73" s="22" t="str">
        <f>'2.HACER PEDIDO ACA'!D82</f>
        <v>Modulo junkers Caja grande</v>
      </c>
      <c r="E73" s="44">
        <f>'2.HACER PEDIDO ACA'!J82</f>
        <v>0</v>
      </c>
      <c r="F73" s="45">
        <f>'2.HACER PEDIDO ACA'!K82</f>
        <v>15990</v>
      </c>
      <c r="G73" s="46">
        <f>Tabla6_23252[[#This Row],[CANTIDAD]]*Tabla6_23252[[#This Row],[PRECIO]]</f>
        <v>0</v>
      </c>
      <c r="H73" t="str">
        <f>IF(Tabla6_23252[[#This Row],[CANTIDAD]]&gt;0,"Agregado","No agrega")</f>
        <v>No agrega</v>
      </c>
    </row>
    <row r="74" spans="2:8" ht="40.799999999999997">
      <c r="B74" s="42" t="str">
        <f>'2.HACER PEDIDO ACA'!B83</f>
        <v>R</v>
      </c>
      <c r="C74" s="43">
        <f>'2.HACER PEDIDO ACA'!C83</f>
        <v>70</v>
      </c>
      <c r="D74" s="22" t="str">
        <f>'2.HACER PEDIDO ACA'!D83</f>
        <v>Modulo 335 Multivalvula Splendid Master 5-8 lts</v>
      </c>
      <c r="E74" s="44">
        <f>'2.HACER PEDIDO ACA'!J83</f>
        <v>0</v>
      </c>
      <c r="F74" s="45">
        <f>'2.HACER PEDIDO ACA'!K83</f>
        <v>10990</v>
      </c>
      <c r="G74" s="46">
        <f>Tabla6_23252[[#This Row],[CANTIDAD]]*Tabla6_23252[[#This Row],[PRECIO]]</f>
        <v>0</v>
      </c>
      <c r="H74" t="str">
        <f>IF(Tabla6_23252[[#This Row],[CANTIDAD]]&gt;0,"Agregado","No agrega")</f>
        <v>No agrega</v>
      </c>
    </row>
    <row r="75" spans="2:8" ht="40.799999999999997">
      <c r="B75" s="42" t="str">
        <f>'2.HACER PEDIDO ACA'!B84</f>
        <v>R</v>
      </c>
      <c r="C75" s="43">
        <f>'2.HACER PEDIDO ACA'!C84</f>
        <v>71</v>
      </c>
      <c r="D75" s="22" t="str">
        <f>'2.HACER PEDIDO ACA'!D84</f>
        <v>Modulo Albin Trotter Ion 5-13 c/Pantalla</v>
      </c>
      <c r="E75" s="44">
        <f>'2.HACER PEDIDO ACA'!J84</f>
        <v>0</v>
      </c>
      <c r="F75" s="45">
        <f>'2.HACER PEDIDO ACA'!K84</f>
        <v>11490</v>
      </c>
      <c r="G75" s="46">
        <f>Tabla6_23252[[#This Row],[CANTIDAD]]*Tabla6_23252[[#This Row],[PRECIO]]</f>
        <v>0</v>
      </c>
      <c r="H75" t="str">
        <f>IF(Tabla6_23252[[#This Row],[CANTIDAD]]&gt;0,"Agregado","No agrega")</f>
        <v>No agrega</v>
      </c>
    </row>
    <row r="76" spans="2:8" ht="40.799999999999997">
      <c r="B76" s="42" t="str">
        <f>'2.HACER PEDIDO ACA'!B85</f>
        <v>R</v>
      </c>
      <c r="C76" s="43">
        <f>'2.HACER PEDIDO ACA'!C85</f>
        <v>72</v>
      </c>
      <c r="D76" s="22" t="str">
        <f>'2.HACER PEDIDO ACA'!D85</f>
        <v>Modulo Vitality 13-16 lts Ursus Trotter C14-16</v>
      </c>
      <c r="E76" s="44">
        <f>'2.HACER PEDIDO ACA'!J85</f>
        <v>0</v>
      </c>
      <c r="F76" s="45">
        <f>'2.HACER PEDIDO ACA'!K85</f>
        <v>17200</v>
      </c>
      <c r="G76" s="46">
        <f>Tabla6_23252[[#This Row],[CANTIDAD]]*Tabla6_23252[[#This Row],[PRECIO]]</f>
        <v>0</v>
      </c>
      <c r="H76" t="str">
        <f>IF(Tabla6_23252[[#This Row],[CANTIDAD]]&gt;0,"Agregado","No agrega")</f>
        <v>No agrega</v>
      </c>
    </row>
    <row r="77" spans="2:8" ht="20.399999999999999">
      <c r="B77" s="42" t="str">
        <f>'2.HACER PEDIDO ACA'!B86</f>
        <v>R</v>
      </c>
      <c r="C77" s="43">
        <f>'2.HACER PEDIDO ACA'!C86</f>
        <v>73</v>
      </c>
      <c r="D77" s="22" t="str">
        <f>'2.HACER PEDIDO ACA'!D86</f>
        <v>Modulo  Tf Corto para Tonka</v>
      </c>
      <c r="E77" s="44">
        <f>'2.HACER PEDIDO ACA'!J86</f>
        <v>0</v>
      </c>
      <c r="F77" s="45">
        <f>'2.HACER PEDIDO ACA'!K86</f>
        <v>18500</v>
      </c>
      <c r="G77" s="46">
        <f>Tabla6_23252[[#This Row],[CANTIDAD]]*Tabla6_23252[[#This Row],[PRECIO]]</f>
        <v>0</v>
      </c>
      <c r="H77" t="str">
        <f>IF(Tabla6_23252[[#This Row],[CANTIDAD]]&gt;0,"Agregado","No agrega")</f>
        <v>No agrega</v>
      </c>
    </row>
    <row r="78" spans="2:8" ht="20.399999999999999">
      <c r="B78" s="42" t="str">
        <f>'2.HACER PEDIDO ACA'!B87</f>
        <v>R</v>
      </c>
      <c r="C78" s="43">
        <f>'2.HACER PEDIDO ACA'!C87</f>
        <v>74</v>
      </c>
      <c r="D78" s="22" t="str">
        <f>'2.HACER PEDIDO ACA'!D87</f>
        <v>Modulo Tf Largo Para Flowswitch</v>
      </c>
      <c r="E78" s="44">
        <f>'2.HACER PEDIDO ACA'!J87</f>
        <v>0</v>
      </c>
      <c r="F78" s="45">
        <f>'2.HACER PEDIDO ACA'!K87</f>
        <v>22990</v>
      </c>
      <c r="G78" s="46">
        <f>Tabla6_23252[[#This Row],[CANTIDAD]]*Tabla6_23252[[#This Row],[PRECIO]]</f>
        <v>0</v>
      </c>
      <c r="H78" t="str">
        <f>IF(Tabla6_23252[[#This Row],[CANTIDAD]]&gt;0,"Agregado","No agrega")</f>
        <v>No agrega</v>
      </c>
    </row>
    <row r="79" spans="2:8" ht="40.799999999999997">
      <c r="B79" s="42">
        <f>'2.HACER PEDIDO ACA'!B88</f>
        <v>0</v>
      </c>
      <c r="C79" s="43">
        <f>'2.HACER PEDIDO ACA'!C88</f>
        <v>75</v>
      </c>
      <c r="D79" s="22" t="str">
        <f>'2.HACER PEDIDO ACA'!D88</f>
        <v>Modulo Splendid Master MVG 10-13 T.F</v>
      </c>
      <c r="E79" s="44">
        <f>'2.HACER PEDIDO ACA'!J88</f>
        <v>0</v>
      </c>
      <c r="F79" s="45">
        <f>'2.HACER PEDIDO ACA'!K88</f>
        <v>36990</v>
      </c>
      <c r="G79" s="46">
        <f>Tabla6_23252[[#This Row],[CANTIDAD]]*Tabla6_23252[[#This Row],[PRECIO]]</f>
        <v>0</v>
      </c>
      <c r="H79" t="str">
        <f>IF(Tabla6_23252[[#This Row],[CANTIDAD]]&gt;0,"Agregado","No agrega")</f>
        <v>No agrega</v>
      </c>
    </row>
    <row r="80" spans="2:8" ht="40.799999999999997">
      <c r="B80" s="42" t="str">
        <f>'2.HACER PEDIDO ACA'!B89</f>
        <v>R</v>
      </c>
      <c r="C80" s="43">
        <f>'2.HACER PEDIDO ACA'!C89</f>
        <v>76</v>
      </c>
      <c r="D80" s="22" t="str">
        <f>'2.HACER PEDIDO ACA'!D89</f>
        <v>Modulo Splendid Master 5-8 I-R096 M(TG)</v>
      </c>
      <c r="E80" s="44">
        <f>'2.HACER PEDIDO ACA'!J89</f>
        <v>0</v>
      </c>
      <c r="F80" s="45">
        <f>'2.HACER PEDIDO ACA'!K89</f>
        <v>19990</v>
      </c>
      <c r="G80" s="46">
        <f>Tabla6_23252[[#This Row],[CANTIDAD]]*Tabla6_23252[[#This Row],[PRECIO]]</f>
        <v>0</v>
      </c>
      <c r="H80" t="str">
        <f>IF(Tabla6_23252[[#This Row],[CANTIDAD]]&gt;0,"Agregado","No agrega")</f>
        <v>No agrega</v>
      </c>
    </row>
    <row r="81" spans="2:8" ht="40.799999999999997">
      <c r="B81" s="42" t="str">
        <f>'2.HACER PEDIDO ACA'!B90</f>
        <v>R</v>
      </c>
      <c r="C81" s="43">
        <f>'2.HACER PEDIDO ACA'!C90</f>
        <v>77</v>
      </c>
      <c r="D81" s="22" t="str">
        <f>'2.HACER PEDIDO ACA'!D90</f>
        <v>Modulo Splendid Beyond 2 ev R121-J-2-M2</v>
      </c>
      <c r="E81" s="44">
        <f>'2.HACER PEDIDO ACA'!J90</f>
        <v>0</v>
      </c>
      <c r="F81" s="45">
        <f>'2.HACER PEDIDO ACA'!K90</f>
        <v>19990</v>
      </c>
      <c r="G81" s="46">
        <f>Tabla6_23252[[#This Row],[CANTIDAD]]*Tabla6_23252[[#This Row],[PRECIO]]</f>
        <v>0</v>
      </c>
      <c r="H81" t="str">
        <f>IF(Tabla6_23252[[#This Row],[CANTIDAD]]&gt;0,"Agregado","No agrega")</f>
        <v>No agrega</v>
      </c>
    </row>
    <row r="82" spans="2:8" ht="40.799999999999997">
      <c r="B82" s="42" t="str">
        <f>'2.HACER PEDIDO ACA'!B91</f>
        <v>R</v>
      </c>
      <c r="C82" s="43">
        <f>'2.HACER PEDIDO ACA'!C91</f>
        <v>78</v>
      </c>
      <c r="D82" s="22" t="str">
        <f>'2.HACER PEDIDO ACA'!D91</f>
        <v xml:space="preserve">Modulo Vitality Essential 8-11 I-R096-M      3 SONDAS </v>
      </c>
      <c r="E82" s="44">
        <f>'2.HACER PEDIDO ACA'!J91</f>
        <v>0</v>
      </c>
      <c r="F82" s="45">
        <f>'2.HACER PEDIDO ACA'!K91</f>
        <v>19990</v>
      </c>
      <c r="G82" s="46">
        <f>Tabla6_23252[[#This Row],[CANTIDAD]]*Tabla6_23252[[#This Row],[PRECIO]]</f>
        <v>0</v>
      </c>
      <c r="H82" t="str">
        <f>IF(Tabla6_23252[[#This Row],[CANTIDAD]]&gt;0,"Agregado","No agrega")</f>
        <v>No agrega</v>
      </c>
    </row>
    <row r="83" spans="2:8" ht="20.399999999999999">
      <c r="B83" s="42" t="str">
        <f>'2.HACER PEDIDO ACA'!B92</f>
        <v>R</v>
      </c>
      <c r="C83" s="43">
        <f>'2.HACER PEDIDO ACA'!C92</f>
        <v>79</v>
      </c>
      <c r="D83" s="22" t="str">
        <f>'2.HACER PEDIDO ACA'!D92</f>
        <v>Capacitor - Condensador Tf</v>
      </c>
      <c r="E83" s="44">
        <f>'2.HACER PEDIDO ACA'!J92</f>
        <v>0</v>
      </c>
      <c r="F83" s="45">
        <f>'2.HACER PEDIDO ACA'!K92</f>
        <v>3090</v>
      </c>
      <c r="G83" s="46">
        <f>Tabla6_23252[[#This Row],[CANTIDAD]]*Tabla6_23252[[#This Row],[PRECIO]]</f>
        <v>0</v>
      </c>
      <c r="H83" t="str">
        <f>IF(Tabla6_23252[[#This Row],[CANTIDAD]]&gt;0,"Agregado","No agrega")</f>
        <v>No agrega</v>
      </c>
    </row>
    <row r="84" spans="2:8" ht="20.399999999999999">
      <c r="B84" s="42" t="str">
        <f>'2.HACER PEDIDO ACA'!B93</f>
        <v>R</v>
      </c>
      <c r="C84" s="43">
        <f>'2.HACER PEDIDO ACA'!C93</f>
        <v>80</v>
      </c>
      <c r="D84" s="22" t="str">
        <f>'2.HACER PEDIDO ACA'!D93</f>
        <v>Presostato Tf</v>
      </c>
      <c r="E84" s="44">
        <f>'2.HACER PEDIDO ACA'!J93</f>
        <v>0</v>
      </c>
      <c r="F84" s="45">
        <f>'2.HACER PEDIDO ACA'!K93</f>
        <v>8490</v>
      </c>
      <c r="G84" s="46">
        <f>Tabla6_23252[[#This Row],[CANTIDAD]]*Tabla6_23252[[#This Row],[PRECIO]]</f>
        <v>0</v>
      </c>
      <c r="H84" t="str">
        <f>IF(Tabla6_23252[[#This Row],[CANTIDAD]]&gt;0,"Agregado","No agrega")</f>
        <v>No agrega</v>
      </c>
    </row>
    <row r="85" spans="2:8" ht="20.399999999999999">
      <c r="B85" s="42" t="str">
        <f>'2.HACER PEDIDO ACA'!B94</f>
        <v>R</v>
      </c>
      <c r="C85" s="43">
        <f>'2.HACER PEDIDO ACA'!C94</f>
        <v>81</v>
      </c>
      <c r="D85" s="22" t="str">
        <f>'2.HACER PEDIDO ACA'!D94</f>
        <v>Presostato Redondo tf</v>
      </c>
      <c r="E85" s="44">
        <f>'2.HACER PEDIDO ACA'!J94</f>
        <v>0</v>
      </c>
      <c r="F85" s="45">
        <f>'2.HACER PEDIDO ACA'!K94</f>
        <v>9990</v>
      </c>
      <c r="G85" s="46">
        <f>Tabla6_23252[[#This Row],[CANTIDAD]]*Tabla6_23252[[#This Row],[PRECIO]]</f>
        <v>0</v>
      </c>
      <c r="H85" t="str">
        <f>IF(Tabla6_23252[[#This Row],[CANTIDAD]]&gt;0,"Agregado","No agrega")</f>
        <v>No agrega</v>
      </c>
    </row>
    <row r="86" spans="2:8" ht="20.399999999999999">
      <c r="B86" s="42" t="str">
        <f>'2.HACER PEDIDO ACA'!B95</f>
        <v>R</v>
      </c>
      <c r="C86" s="43">
        <f>'2.HACER PEDIDO ACA'!C95</f>
        <v>82</v>
      </c>
      <c r="D86" s="22" t="str">
        <f>'2.HACER PEDIDO ACA'!D95</f>
        <v>Motor extractor de gases</v>
      </c>
      <c r="E86" s="44">
        <f>'2.HACER PEDIDO ACA'!J95</f>
        <v>0</v>
      </c>
      <c r="F86" s="45">
        <f>'2.HACER PEDIDO ACA'!K95</f>
        <v>24990</v>
      </c>
      <c r="G86" s="46">
        <f>Tabla6_23252[[#This Row],[CANTIDAD]]*Tabla6_23252[[#This Row],[PRECIO]]</f>
        <v>0</v>
      </c>
      <c r="H86" t="str">
        <f>IF(Tabla6_23252[[#This Row],[CANTIDAD]]&gt;0,"Agregado","No agrega")</f>
        <v>No agrega</v>
      </c>
    </row>
    <row r="87" spans="2:8" ht="20.399999999999999">
      <c r="B87" s="42" t="str">
        <f>'2.HACER PEDIDO ACA'!B96</f>
        <v>R</v>
      </c>
      <c r="C87" s="43">
        <f>'2.HACER PEDIDO ACA'!C96</f>
        <v>83</v>
      </c>
      <c r="D87" s="22" t="str">
        <f>'2.HACER PEDIDO ACA'!D96</f>
        <v>Sensor de temperatura 80</v>
      </c>
      <c r="E87" s="44">
        <f>'2.HACER PEDIDO ACA'!J96</f>
        <v>0</v>
      </c>
      <c r="F87" s="45">
        <f>'2.HACER PEDIDO ACA'!K96</f>
        <v>1300</v>
      </c>
      <c r="G87" s="46">
        <f>Tabla6_23252[[#This Row],[CANTIDAD]]*Tabla6_23252[[#This Row],[PRECIO]]</f>
        <v>0</v>
      </c>
      <c r="H87" t="str">
        <f>IF(Tabla6_23252[[#This Row],[CANTIDAD]]&gt;0,"Agregado","No agrega")</f>
        <v>No agrega</v>
      </c>
    </row>
    <row r="88" spans="2:8" ht="20.399999999999999">
      <c r="B88" s="42" t="str">
        <f>'2.HACER PEDIDO ACA'!B97</f>
        <v>R</v>
      </c>
      <c r="C88" s="43">
        <f>'2.HACER PEDIDO ACA'!C97</f>
        <v>84</v>
      </c>
      <c r="D88" s="22" t="str">
        <f>'2.HACER PEDIDO ACA'!D97</f>
        <v>Sensor de temperatura 100</v>
      </c>
      <c r="E88" s="44">
        <f>'2.HACER PEDIDO ACA'!J97</f>
        <v>0</v>
      </c>
      <c r="F88" s="45">
        <f>'2.HACER PEDIDO ACA'!K97</f>
        <v>1300</v>
      </c>
      <c r="G88" s="46">
        <f>Tabla6_23252[[#This Row],[CANTIDAD]]*Tabla6_23252[[#This Row],[PRECIO]]</f>
        <v>0</v>
      </c>
      <c r="H88" t="str">
        <f>IF(Tabla6_23252[[#This Row],[CANTIDAD]]&gt;0,"Agregado","No agrega")</f>
        <v>No agrega</v>
      </c>
    </row>
    <row r="89" spans="2:8" ht="20.399999999999999">
      <c r="B89" s="42" t="str">
        <f>'2.HACER PEDIDO ACA'!B98</f>
        <v>R</v>
      </c>
      <c r="C89" s="43">
        <f>'2.HACER PEDIDO ACA'!C98</f>
        <v>85</v>
      </c>
      <c r="D89" s="22" t="str">
        <f>'2.HACER PEDIDO ACA'!D98</f>
        <v>Sensor de temperatura 120</v>
      </c>
      <c r="E89" s="44">
        <f>'2.HACER PEDIDO ACA'!J98</f>
        <v>0</v>
      </c>
      <c r="F89" s="45">
        <f>'2.HACER PEDIDO ACA'!K98</f>
        <v>1300</v>
      </c>
      <c r="G89" s="46">
        <f>Tabla6_23252[[#This Row],[CANTIDAD]]*Tabla6_23252[[#This Row],[PRECIO]]</f>
        <v>0</v>
      </c>
      <c r="H89" t="str">
        <f>IF(Tabla6_23252[[#This Row],[CANTIDAD]]&gt;0,"Agregado","No agrega")</f>
        <v>No agrega</v>
      </c>
    </row>
    <row r="90" spans="2:8" ht="20.399999999999999">
      <c r="B90" s="42" t="str">
        <f>'2.HACER PEDIDO ACA'!B99</f>
        <v>R</v>
      </c>
      <c r="C90" s="43">
        <f>'2.HACER PEDIDO ACA'!C99</f>
        <v>86</v>
      </c>
      <c r="D90" s="22" t="str">
        <f>'2.HACER PEDIDO ACA'!D99</f>
        <v>Sensor de temperatura 200</v>
      </c>
      <c r="E90" s="44">
        <f>'2.HACER PEDIDO ACA'!J99</f>
        <v>0</v>
      </c>
      <c r="F90" s="45">
        <f>'2.HACER PEDIDO ACA'!K99</f>
        <v>1300</v>
      </c>
      <c r="G90" s="46">
        <f>Tabla6_23252[[#This Row],[CANTIDAD]]*Tabla6_23252[[#This Row],[PRECIO]]</f>
        <v>0</v>
      </c>
      <c r="H90" t="str">
        <f>IF(Tabla6_23252[[#This Row],[CANTIDAD]]&gt;0,"Agregado","No agrega")</f>
        <v>No agrega</v>
      </c>
    </row>
    <row r="91" spans="2:8" ht="20.399999999999999">
      <c r="B91" s="42" t="str">
        <f>'2.HACER PEDIDO ACA'!B100</f>
        <v>R</v>
      </c>
      <c r="C91" s="43">
        <f>'2.HACER PEDIDO ACA'!C100</f>
        <v>87</v>
      </c>
      <c r="D91" s="22" t="str">
        <f>'2.HACER PEDIDO ACA'!D100</f>
        <v>Sonda ntc</v>
      </c>
      <c r="E91" s="44">
        <f>'2.HACER PEDIDO ACA'!J100</f>
        <v>0</v>
      </c>
      <c r="F91" s="45">
        <f>'2.HACER PEDIDO ACA'!K100</f>
        <v>1790</v>
      </c>
      <c r="G91" s="46">
        <f>Tabla6_23252[[#This Row],[CANTIDAD]]*Tabla6_23252[[#This Row],[PRECIO]]</f>
        <v>0</v>
      </c>
      <c r="H91" t="str">
        <f>IF(Tabla6_23252[[#This Row],[CANTIDAD]]&gt;0,"Agregado","No agrega")</f>
        <v>No agrega</v>
      </c>
    </row>
    <row r="92" spans="2:8" ht="20.399999999999999">
      <c r="B92" s="42" t="str">
        <f>'2.HACER PEDIDO ACA'!B101</f>
        <v>R</v>
      </c>
      <c r="C92" s="43">
        <f>'2.HACER PEDIDO ACA'!C101</f>
        <v>88</v>
      </c>
      <c r="D92" s="22" t="str">
        <f>'2.HACER PEDIDO ACA'!D101</f>
        <v>sonda ntc flowswitch</v>
      </c>
      <c r="E92" s="44">
        <f>'2.HACER PEDIDO ACA'!J101</f>
        <v>0</v>
      </c>
      <c r="F92" s="45">
        <f>'2.HACER PEDIDO ACA'!K101</f>
        <v>2600</v>
      </c>
      <c r="G92" s="46">
        <f>Tabla6_23252[[#This Row],[CANTIDAD]]*Tabla6_23252[[#This Row],[PRECIO]]</f>
        <v>0</v>
      </c>
      <c r="H92" t="str">
        <f>IF(Tabla6_23252[[#This Row],[CANTIDAD]]&gt;0,"Agregado","No agrega")</f>
        <v>No agrega</v>
      </c>
    </row>
    <row r="93" spans="2:8" ht="20.399999999999999">
      <c r="B93" s="42" t="str">
        <f>'2.HACER PEDIDO ACA'!B102</f>
        <v>R</v>
      </c>
      <c r="C93" s="43">
        <f>'2.HACER PEDIDO ACA'!C102</f>
        <v>89</v>
      </c>
      <c r="D93" s="22" t="str">
        <f>'2.HACER PEDIDO ACA'!D102</f>
        <v>Set Bujias Largo</v>
      </c>
      <c r="E93" s="44">
        <f>'2.HACER PEDIDO ACA'!J102</f>
        <v>0</v>
      </c>
      <c r="F93" s="45">
        <f>'2.HACER PEDIDO ACA'!K102</f>
        <v>1950</v>
      </c>
      <c r="G93" s="46">
        <f>Tabla6_23252[[#This Row],[CANTIDAD]]*Tabla6_23252[[#This Row],[PRECIO]]</f>
        <v>0</v>
      </c>
      <c r="H93" t="str">
        <f>IF(Tabla6_23252[[#This Row],[CANTIDAD]]&gt;0,"Agregado","No agrega")</f>
        <v>No agrega</v>
      </c>
    </row>
    <row r="94" spans="2:8" ht="20.399999999999999">
      <c r="B94" s="42" t="str">
        <f>'2.HACER PEDIDO ACA'!B103</f>
        <v>R</v>
      </c>
      <c r="C94" s="43">
        <f>'2.HACER PEDIDO ACA'!C103</f>
        <v>90</v>
      </c>
      <c r="D94" s="22" t="str">
        <f>'2.HACER PEDIDO ACA'!D103</f>
        <v>Set Bujias Corto</v>
      </c>
      <c r="E94" s="44">
        <f>'2.HACER PEDIDO ACA'!J103</f>
        <v>0</v>
      </c>
      <c r="F94" s="45">
        <f>'2.HACER PEDIDO ACA'!K103</f>
        <v>1950</v>
      </c>
      <c r="G94" s="46">
        <f>Tabla6_23252[[#This Row],[CANTIDAD]]*Tabla6_23252[[#This Row],[PRECIO]]</f>
        <v>0</v>
      </c>
      <c r="H94" t="str">
        <f>IF(Tabla6_23252[[#This Row],[CANTIDAD]]&gt;0,"Agregado","No agrega")</f>
        <v>No agrega</v>
      </c>
    </row>
    <row r="95" spans="2:8" ht="20.399999999999999">
      <c r="B95" s="42">
        <f>'2.HACER PEDIDO ACA'!B104</f>
        <v>0</v>
      </c>
      <c r="C95" s="43">
        <f>'2.HACER PEDIDO ACA'!C104</f>
        <v>91</v>
      </c>
      <c r="D95" s="22" t="str">
        <f>'2.HACER PEDIDO ACA'!D104</f>
        <v>Sonda Ionizacion doble Junkers WR</v>
      </c>
      <c r="E95" s="44">
        <f>'2.HACER PEDIDO ACA'!J104</f>
        <v>0</v>
      </c>
      <c r="F95" s="45">
        <f>'2.HACER PEDIDO ACA'!K104</f>
        <v>7400</v>
      </c>
      <c r="G95" s="46">
        <f>Tabla6_23252[[#This Row],[CANTIDAD]]*Tabla6_23252[[#This Row],[PRECIO]]</f>
        <v>0</v>
      </c>
      <c r="H95" t="str">
        <f>IF(Tabla6_23252[[#This Row],[CANTIDAD]]&gt;0,"Agregado","No agrega")</f>
        <v>No agrega</v>
      </c>
    </row>
    <row r="96" spans="2:8" ht="20.399999999999999">
      <c r="B96" s="42" t="str">
        <f>'2.HACER PEDIDO ACA'!B105</f>
        <v>R</v>
      </c>
      <c r="C96" s="43">
        <f>'2.HACER PEDIDO ACA'!C105</f>
        <v>92</v>
      </c>
      <c r="D96" s="22" t="str">
        <f>'2.HACER PEDIDO ACA'!D105</f>
        <v>Flow switch con despiche</v>
      </c>
      <c r="E96" s="44">
        <f>'2.HACER PEDIDO ACA'!J105</f>
        <v>0</v>
      </c>
      <c r="F96" s="45">
        <f>'2.HACER PEDIDO ACA'!K105</f>
        <v>12990</v>
      </c>
      <c r="G96" s="46">
        <f>Tabla6_23252[[#This Row],[CANTIDAD]]*Tabla6_23252[[#This Row],[PRECIO]]</f>
        <v>0</v>
      </c>
      <c r="H96" t="str">
        <f>IF(Tabla6_23252[[#This Row],[CANTIDAD]]&gt;0,"Agregado","No agrega")</f>
        <v>No agrega</v>
      </c>
    </row>
    <row r="97" spans="2:8" ht="20.399999999999999">
      <c r="B97" s="42" t="str">
        <f>'2.HACER PEDIDO ACA'!B106</f>
        <v>R</v>
      </c>
      <c r="C97" s="43">
        <f>'2.HACER PEDIDO ACA'!C106</f>
        <v>93</v>
      </c>
      <c r="D97" s="22" t="str">
        <f>'2.HACER PEDIDO ACA'!D106</f>
        <v>Flowswitch Sin Despiche Incluido</v>
      </c>
      <c r="E97" s="44">
        <f>'2.HACER PEDIDO ACA'!J106</f>
        <v>0</v>
      </c>
      <c r="F97" s="45">
        <f>'2.HACER PEDIDO ACA'!K106</f>
        <v>11990</v>
      </c>
      <c r="G97" s="46">
        <f>Tabla6_23252[[#This Row],[CANTIDAD]]*Tabla6_23252[[#This Row],[PRECIO]]</f>
        <v>0</v>
      </c>
      <c r="H97" t="str">
        <f>IF(Tabla6_23252[[#This Row],[CANTIDAD]]&gt;0,"Agregado","No agrega")</f>
        <v>No agrega</v>
      </c>
    </row>
    <row r="98" spans="2:8" ht="20.399999999999999">
      <c r="B98" s="42" t="str">
        <f>'2.HACER PEDIDO ACA'!B107</f>
        <v>R</v>
      </c>
      <c r="C98" s="43">
        <f>'2.HACER PEDIDO ACA'!C107</f>
        <v>94</v>
      </c>
      <c r="D98" s="22" t="str">
        <f>'2.HACER PEDIDO ACA'!D107</f>
        <v>Flowsensor Templatech ionizado</v>
      </c>
      <c r="E98" s="44">
        <f>'2.HACER PEDIDO ACA'!J107</f>
        <v>0</v>
      </c>
      <c r="F98" s="45">
        <f>'2.HACER PEDIDO ACA'!K107</f>
        <v>11500</v>
      </c>
      <c r="G98" s="46">
        <f>Tabla6_23252[[#This Row],[CANTIDAD]]*Tabla6_23252[[#This Row],[PRECIO]]</f>
        <v>0</v>
      </c>
      <c r="H98" t="str">
        <f>IF(Tabla6_23252[[#This Row],[CANTIDAD]]&gt;0,"Agregado","No agrega")</f>
        <v>No agrega</v>
      </c>
    </row>
    <row r="99" spans="2:8" ht="40.799999999999997">
      <c r="B99" s="42" t="str">
        <f>'2.HACER PEDIDO ACA'!B108</f>
        <v>R</v>
      </c>
      <c r="C99" s="43">
        <f>'2.HACER PEDIDO ACA'!C108</f>
        <v>95</v>
      </c>
      <c r="D99" s="22" t="str">
        <f>'2.HACER PEDIDO ACA'!D108</f>
        <v>Flowsensor 
Templatech tiro Forzado</v>
      </c>
      <c r="E99" s="44">
        <f>'2.HACER PEDIDO ACA'!J108</f>
        <v>0</v>
      </c>
      <c r="F99" s="45">
        <f>'2.HACER PEDIDO ACA'!K108</f>
        <v>19990</v>
      </c>
      <c r="G99" s="46">
        <f>Tabla6_23252[[#This Row],[CANTIDAD]]*Tabla6_23252[[#This Row],[PRECIO]]</f>
        <v>0</v>
      </c>
      <c r="H99" t="str">
        <f>IF(Tabla6_23252[[#This Row],[CANTIDAD]]&gt;0,"Agregado","No agrega")</f>
        <v>No agrega</v>
      </c>
    </row>
    <row r="100" spans="2:8" ht="20.399999999999999">
      <c r="B100" s="42" t="str">
        <f>'2.HACER PEDIDO ACA'!B109</f>
        <v>R</v>
      </c>
      <c r="C100" s="43">
        <f>'2.HACER PEDIDO ACA'!C109</f>
        <v>96</v>
      </c>
      <c r="D100" s="22" t="str">
        <f>'2.HACER PEDIDO ACA'!D109</f>
        <v>Valvula tonka</v>
      </c>
      <c r="E100" s="44">
        <f>'2.HACER PEDIDO ACA'!J109</f>
        <v>0</v>
      </c>
      <c r="F100" s="45">
        <f>'2.HACER PEDIDO ACA'!K109</f>
        <v>17500</v>
      </c>
      <c r="G100" s="46">
        <f>Tabla6_23252[[#This Row],[CANTIDAD]]*Tabla6_23252[[#This Row],[PRECIO]]</f>
        <v>0</v>
      </c>
      <c r="H100" t="str">
        <f>IF(Tabla6_23252[[#This Row],[CANTIDAD]]&gt;0,"Agregado","No agrega")</f>
        <v>No agrega</v>
      </c>
    </row>
    <row r="101" spans="2:8" ht="20.399999999999999">
      <c r="B101" s="42" t="str">
        <f>'2.HACER PEDIDO ACA'!B110</f>
        <v>R</v>
      </c>
      <c r="C101" s="43">
        <f>'2.HACER PEDIDO ACA'!C110</f>
        <v>97</v>
      </c>
      <c r="D101" s="22" t="str">
        <f>'2.HACER PEDIDO ACA'!D110</f>
        <v>Mangueras Tonka</v>
      </c>
      <c r="E101" s="44">
        <f>'2.HACER PEDIDO ACA'!J110</f>
        <v>0</v>
      </c>
      <c r="F101" s="45">
        <f>'2.HACER PEDIDO ACA'!K110</f>
        <v>1750</v>
      </c>
      <c r="G101" s="46">
        <f>Tabla6_23252[[#This Row],[CANTIDAD]]*Tabla6_23252[[#This Row],[PRECIO]]</f>
        <v>0</v>
      </c>
      <c r="H101" t="str">
        <f>IF(Tabla6_23252[[#This Row],[CANTIDAD]]&gt;0,"Agregado","No agrega")</f>
        <v>No agrega</v>
      </c>
    </row>
    <row r="102" spans="2:8" ht="20.399999999999999">
      <c r="B102" s="42" t="str">
        <f>'2.HACER PEDIDO ACA'!B111</f>
        <v>R</v>
      </c>
      <c r="C102" s="43">
        <f>'2.HACER PEDIDO ACA'!C111</f>
        <v>98</v>
      </c>
      <c r="D102" s="22" t="str">
        <f>'2.HACER PEDIDO ACA'!D111</f>
        <v>Oring 0.8</v>
      </c>
      <c r="E102" s="44">
        <f>'2.HACER PEDIDO ACA'!J111</f>
        <v>0</v>
      </c>
      <c r="F102" s="45">
        <f>'2.HACER PEDIDO ACA'!K111</f>
        <v>50</v>
      </c>
      <c r="G102" s="46">
        <f>Tabla6_23252[[#This Row],[CANTIDAD]]*Tabla6_23252[[#This Row],[PRECIO]]</f>
        <v>0</v>
      </c>
      <c r="H102" t="str">
        <f>IF(Tabla6_23252[[#This Row],[CANTIDAD]]&gt;0,"Agregado","No agrega")</f>
        <v>No agrega</v>
      </c>
    </row>
    <row r="103" spans="2:8" ht="20.399999999999999">
      <c r="B103" s="42" t="str">
        <f>'2.HACER PEDIDO ACA'!B112</f>
        <v>R</v>
      </c>
      <c r="C103" s="43">
        <f>'2.HACER PEDIDO ACA'!C112</f>
        <v>99</v>
      </c>
      <c r="D103" s="22" t="str">
        <f>'2.HACER PEDIDO ACA'!D112</f>
        <v>Oring 0.7</v>
      </c>
      <c r="E103" s="44">
        <f>'2.HACER PEDIDO ACA'!J112</f>
        <v>0</v>
      </c>
      <c r="F103" s="45">
        <f>'2.HACER PEDIDO ACA'!K112</f>
        <v>50</v>
      </c>
      <c r="G103" s="46">
        <f>Tabla6_23252[[#This Row],[CANTIDAD]]*Tabla6_23252[[#This Row],[PRECIO]]</f>
        <v>0</v>
      </c>
      <c r="H103" t="str">
        <f>IF(Tabla6_23252[[#This Row],[CANTIDAD]]&gt;0,"Agregado","No agrega")</f>
        <v>No agrega</v>
      </c>
    </row>
    <row r="104" spans="2:8" ht="20.399999999999999">
      <c r="B104" s="42" t="str">
        <f>'2.HACER PEDIDO ACA'!B113</f>
        <v>R</v>
      </c>
      <c r="C104" s="43">
        <f>'2.HACER PEDIDO ACA'!C113</f>
        <v>100</v>
      </c>
      <c r="D104" s="22" t="str">
        <f>'2.HACER PEDIDO ACA'!D113</f>
        <v xml:space="preserve">Empaquetaduras de fibra 1/2 </v>
      </c>
      <c r="E104" s="44">
        <f>'2.HACER PEDIDO ACA'!J113</f>
        <v>0</v>
      </c>
      <c r="F104" s="45">
        <f>'2.HACER PEDIDO ACA'!K113</f>
        <v>40</v>
      </c>
      <c r="G104" s="46">
        <f>Tabla6_23252[[#This Row],[CANTIDAD]]*Tabla6_23252[[#This Row],[PRECIO]]</f>
        <v>0</v>
      </c>
      <c r="H104" t="str">
        <f>IF(Tabla6_23252[[#This Row],[CANTIDAD]]&gt;0,"Agregado","No agrega")</f>
        <v>No agrega</v>
      </c>
    </row>
    <row r="105" spans="2:8" ht="20.399999999999999">
      <c r="B105" s="42" t="str">
        <f>'2.HACER PEDIDO ACA'!B114</f>
        <v>R</v>
      </c>
      <c r="C105" s="43">
        <f>'2.HACER PEDIDO ACA'!C114</f>
        <v>101</v>
      </c>
      <c r="D105" s="22" t="str">
        <f>'2.HACER PEDIDO ACA'!D114</f>
        <v>Empaquetaduras goma blanda 1/2</v>
      </c>
      <c r="E105" s="44">
        <f>'2.HACER PEDIDO ACA'!J114</f>
        <v>0</v>
      </c>
      <c r="F105" s="45">
        <f>'2.HACER PEDIDO ACA'!K114</f>
        <v>70</v>
      </c>
      <c r="G105" s="46">
        <f>Tabla6_23252[[#This Row],[CANTIDAD]]*Tabla6_23252[[#This Row],[PRECIO]]</f>
        <v>0</v>
      </c>
      <c r="H105" t="str">
        <f>IF(Tabla6_23252[[#This Row],[CANTIDAD]]&gt;0,"Agregado","No agrega")</f>
        <v>No agrega</v>
      </c>
    </row>
    <row r="106" spans="2:8" ht="20.399999999999999">
      <c r="B106" s="42" t="str">
        <f>'2.HACER PEDIDO ACA'!B115</f>
        <v>R</v>
      </c>
      <c r="C106" s="43">
        <f>'2.HACER PEDIDO ACA'!C115</f>
        <v>102</v>
      </c>
      <c r="D106" s="22" t="str">
        <f>'2.HACER PEDIDO ACA'!D115</f>
        <v>Empaquetaduras goma blanda 3/4</v>
      </c>
      <c r="E106" s="44">
        <f>'2.HACER PEDIDO ACA'!J115</f>
        <v>0</v>
      </c>
      <c r="F106" s="45">
        <f>'2.HACER PEDIDO ACA'!K115</f>
        <v>85</v>
      </c>
      <c r="G106" s="46">
        <f>Tabla6_23252[[#This Row],[CANTIDAD]]*Tabla6_23252[[#This Row],[PRECIO]]</f>
        <v>0</v>
      </c>
      <c r="H106" t="str">
        <f>IF(Tabla6_23252[[#This Row],[CANTIDAD]]&gt;0,"Agregado","No agrega")</f>
        <v>No agrega</v>
      </c>
    </row>
    <row r="107" spans="2:8" ht="20.399999999999999">
      <c r="B107" s="42" t="str">
        <f>'2.HACER PEDIDO ACA'!B116</f>
        <v>R</v>
      </c>
      <c r="C107" s="43">
        <f>'2.HACER PEDIDO ACA'!C116</f>
        <v>103</v>
      </c>
      <c r="D107" s="22" t="str">
        <f>'2.HACER PEDIDO ACA'!D116</f>
        <v>Empaquetadura de fibra 3/4</v>
      </c>
      <c r="E107" s="44">
        <f>'2.HACER PEDIDO ACA'!J116</f>
        <v>0</v>
      </c>
      <c r="F107" s="45">
        <f>'2.HACER PEDIDO ACA'!K116</f>
        <v>45</v>
      </c>
      <c r="G107" s="46">
        <f>Tabla6_23252[[#This Row],[CANTIDAD]]*Tabla6_23252[[#This Row],[PRECIO]]</f>
        <v>0</v>
      </c>
      <c r="H107" t="str">
        <f>IF(Tabla6_23252[[#This Row],[CANTIDAD]]&gt;0,"Agregado","No agrega")</f>
        <v>No agrega</v>
      </c>
    </row>
    <row r="108" spans="2:8" ht="20.399999999999999">
      <c r="B108" s="42" t="str">
        <f>'2.HACER PEDIDO ACA'!B117</f>
        <v>R</v>
      </c>
      <c r="C108" s="43">
        <f>'2.HACER PEDIDO ACA'!C117</f>
        <v>104</v>
      </c>
      <c r="D108" s="22" t="str">
        <f>'2.HACER PEDIDO ACA'!D117</f>
        <v>Empaquetaduras klinger 1/2 verde</v>
      </c>
      <c r="E108" s="44">
        <f>'2.HACER PEDIDO ACA'!J117</f>
        <v>0</v>
      </c>
      <c r="F108" s="45">
        <f>'2.HACER PEDIDO ACA'!K117</f>
        <v>70</v>
      </c>
      <c r="G108" s="46">
        <f>Tabla6_23252[[#This Row],[CANTIDAD]]*Tabla6_23252[[#This Row],[PRECIO]]</f>
        <v>0</v>
      </c>
      <c r="H108" t="str">
        <f>IF(Tabla6_23252[[#This Row],[CANTIDAD]]&gt;0,"Agregado","No agrega")</f>
        <v>No agrega</v>
      </c>
    </row>
    <row r="109" spans="2:8" ht="40.799999999999997">
      <c r="B109" s="42" t="str">
        <f>'2.HACER PEDIDO ACA'!B118</f>
        <v>R</v>
      </c>
      <c r="C109" s="43">
        <f>'2.HACER PEDIDO ACA'!C118</f>
        <v>105</v>
      </c>
      <c r="D109" s="22" t="str">
        <f>'2.HACER PEDIDO ACA'!D118</f>
        <v>KIT TRANSFORMACION COCINA A GLP (2 c/plato) (8)</v>
      </c>
      <c r="E109" s="44">
        <f>'2.HACER PEDIDO ACA'!J118</f>
        <v>0</v>
      </c>
      <c r="F109" s="45">
        <f>'2.HACER PEDIDO ACA'!K118</f>
        <v>4000</v>
      </c>
      <c r="G109" s="46">
        <f>Tabla6_23252[[#This Row],[CANTIDAD]]*Tabla6_23252[[#This Row],[PRECIO]]</f>
        <v>0</v>
      </c>
      <c r="H109" t="str">
        <f>IF(Tabla6_23252[[#This Row],[CANTIDAD]]&gt;0,"Agregado","No agrega")</f>
        <v>No agrega</v>
      </c>
    </row>
    <row r="110" spans="2:8" ht="40.799999999999997">
      <c r="B110" s="42" t="str">
        <f>'2.HACER PEDIDO ACA'!B119</f>
        <v>R</v>
      </c>
      <c r="C110" s="43">
        <f>'2.HACER PEDIDO ACA'!C119</f>
        <v>106</v>
      </c>
      <c r="D110" s="22" t="str">
        <f>'2.HACER PEDIDO ACA'!D119</f>
        <v>KIT TRANSFORMACION COCINA A GN  (2 c/plato) (8)</v>
      </c>
      <c r="E110" s="44">
        <f>'2.HACER PEDIDO ACA'!J119</f>
        <v>0</v>
      </c>
      <c r="F110" s="45">
        <f>'2.HACER PEDIDO ACA'!K119</f>
        <v>4000</v>
      </c>
      <c r="G110" s="46">
        <f>Tabla6_23252[[#This Row],[CANTIDAD]]*Tabla6_23252[[#This Row],[PRECIO]]</f>
        <v>0</v>
      </c>
      <c r="H110" t="str">
        <f>IF(Tabla6_23252[[#This Row],[CANTIDAD]]&gt;0,"Agregado","No agrega")</f>
        <v>No agrega</v>
      </c>
    </row>
    <row r="111" spans="2:8" ht="40.799999999999997">
      <c r="B111" s="42" t="str">
        <f>'2.HACER PEDIDO ACA'!B120</f>
        <v>R</v>
      </c>
      <c r="C111" s="43">
        <f>'2.HACER PEDIDO ACA'!C120</f>
        <v>107</v>
      </c>
      <c r="D111" s="22" t="str">
        <f>'2.HACER PEDIDO ACA'!D120</f>
        <v>SUPER KIT TRANSFORMACION COCINA GLP  (20) de cada plato (80u)</v>
      </c>
      <c r="E111" s="44">
        <f>'2.HACER PEDIDO ACA'!J120</f>
        <v>0</v>
      </c>
      <c r="F111" s="45">
        <f>'2.HACER PEDIDO ACA'!K120</f>
        <v>20000</v>
      </c>
      <c r="G111" s="46">
        <f>Tabla6_23252[[#This Row],[CANTIDAD]]*Tabla6_23252[[#This Row],[PRECIO]]</f>
        <v>0</v>
      </c>
      <c r="H111" t="str">
        <f>IF(Tabla6_23252[[#This Row],[CANTIDAD]]&gt;0,"Agregado","No agrega")</f>
        <v>No agrega</v>
      </c>
    </row>
    <row r="112" spans="2:8" ht="40.799999999999997">
      <c r="B112" s="42" t="str">
        <f>'2.HACER PEDIDO ACA'!B121</f>
        <v>R</v>
      </c>
      <c r="C112" s="43">
        <f>'2.HACER PEDIDO ACA'!C121</f>
        <v>108</v>
      </c>
      <c r="D112" s="22" t="str">
        <f>'2.HACER PEDIDO ACA'!D121</f>
        <v>SUPER KIT TRANSFORMACION COCINA A GN(20) de cada plato (80u)</v>
      </c>
      <c r="E112" s="44">
        <f>'2.HACER PEDIDO ACA'!J121</f>
        <v>0</v>
      </c>
      <c r="F112" s="45">
        <f>'2.HACER PEDIDO ACA'!K121</f>
        <v>20000</v>
      </c>
      <c r="G112" s="46">
        <f>Tabla6_23252[[#This Row],[CANTIDAD]]*Tabla6_23252[[#This Row],[PRECIO]]</f>
        <v>0</v>
      </c>
      <c r="H112" t="str">
        <f>IF(Tabla6_23252[[#This Row],[CANTIDAD]]&gt;0,"Agregado","No agrega")</f>
        <v>No agrega</v>
      </c>
    </row>
    <row r="113" spans="2:8" ht="40.799999999999997">
      <c r="B113" s="42" t="str">
        <f>'2.HACER PEDIDO ACA'!B122</f>
        <v>R</v>
      </c>
      <c r="C113" s="43">
        <f>'2.HACER PEDIDO ACA'!C122</f>
        <v>109</v>
      </c>
      <c r="D113" s="22" t="str">
        <f>'2.HACER PEDIDO ACA'!D122</f>
        <v>Inyector 0.55 plato chico GLP (SET 10U)</v>
      </c>
      <c r="E113" s="44">
        <f>'2.HACER PEDIDO ACA'!J122</f>
        <v>0</v>
      </c>
      <c r="F113" s="45">
        <f>'2.HACER PEDIDO ACA'!K122</f>
        <v>4000</v>
      </c>
      <c r="G113" s="46">
        <f>Tabla6_23252[[#This Row],[CANTIDAD]]*Tabla6_23252[[#This Row],[PRECIO]]</f>
        <v>0</v>
      </c>
      <c r="H113" t="str">
        <f>IF(Tabla6_23252[[#This Row],[CANTIDAD]]&gt;0,"Agregado","No agrega")</f>
        <v>No agrega</v>
      </c>
    </row>
    <row r="114" spans="2:8" ht="20.399999999999999">
      <c r="B114" s="42" t="str">
        <f>'2.HACER PEDIDO ACA'!B123</f>
        <v>R</v>
      </c>
      <c r="C114" s="43">
        <f>'2.HACER PEDIDO ACA'!C123</f>
        <v>110</v>
      </c>
      <c r="D114" s="22" t="str">
        <f>'2.HACER PEDIDO ACA'!D123</f>
        <v>inyector 0.57 horno GLP (SET 10 U)</v>
      </c>
      <c r="E114" s="44">
        <f>'2.HACER PEDIDO ACA'!J123</f>
        <v>0</v>
      </c>
      <c r="F114" s="45">
        <f>'2.HACER PEDIDO ACA'!K123</f>
        <v>4000</v>
      </c>
      <c r="G114" s="46">
        <f>Tabla6_23252[[#This Row],[CANTIDAD]]*Tabla6_23252[[#This Row],[PRECIO]]</f>
        <v>0</v>
      </c>
      <c r="H114" t="str">
        <f>IF(Tabla6_23252[[#This Row],[CANTIDAD]]&gt;0,"Agregado","No agrega")</f>
        <v>No agrega</v>
      </c>
    </row>
    <row r="115" spans="2:8" ht="40.799999999999997">
      <c r="B115" s="42" t="str">
        <f>'2.HACER PEDIDO ACA'!B124</f>
        <v>R</v>
      </c>
      <c r="C115" s="43">
        <f>'2.HACER PEDIDO ACA'!C124</f>
        <v>111</v>
      </c>
      <c r="D115" s="22" t="str">
        <f>'2.HACER PEDIDO ACA'!D124</f>
        <v>inyector 0.65 plato mediano glp(SET10U)</v>
      </c>
      <c r="E115" s="44">
        <f>'2.HACER PEDIDO ACA'!J124</f>
        <v>0</v>
      </c>
      <c r="F115" s="45">
        <f>'2.HACER PEDIDO ACA'!K124</f>
        <v>4000</v>
      </c>
      <c r="G115" s="46">
        <f>Tabla6_23252[[#This Row],[CANTIDAD]]*Tabla6_23252[[#This Row],[PRECIO]]</f>
        <v>0</v>
      </c>
      <c r="H115" t="str">
        <f>IF(Tabla6_23252[[#This Row],[CANTIDAD]]&gt;0,"Agregado","No agrega")</f>
        <v>No agrega</v>
      </c>
    </row>
    <row r="116" spans="2:8" ht="41.4" customHeight="1">
      <c r="B116" s="42" t="str">
        <f>'2.HACER PEDIDO ACA'!B125</f>
        <v>R</v>
      </c>
      <c r="C116" s="43">
        <f>'2.HACER PEDIDO ACA'!C125</f>
        <v>112</v>
      </c>
      <c r="D116" s="22" t="str">
        <f>'2.HACER PEDIDO ACA'!D125</f>
        <v>inyector 0.80 plato grande GLP (SET10U)</v>
      </c>
      <c r="E116" s="44">
        <f>'2.HACER PEDIDO ACA'!J125</f>
        <v>0</v>
      </c>
      <c r="F116" s="45">
        <f>'2.HACER PEDIDO ACA'!K125</f>
        <v>4000</v>
      </c>
      <c r="G116" s="46">
        <f>Tabla6_23252[[#This Row],[CANTIDAD]]*Tabla6_23252[[#This Row],[PRECIO]]</f>
        <v>0</v>
      </c>
      <c r="H116" t="str">
        <f>IF(Tabla6_23252[[#This Row],[CANTIDAD]]&gt;0,"Agregado","No agrega")</f>
        <v>No agrega</v>
      </c>
    </row>
    <row r="117" spans="2:8" ht="41.4" customHeight="1">
      <c r="B117" s="42" t="str">
        <f>'2.HACER PEDIDO ACA'!B126</f>
        <v>R</v>
      </c>
      <c r="C117" s="43">
        <f>'2.HACER PEDIDO ACA'!C126</f>
        <v>113</v>
      </c>
      <c r="D117" s="22" t="str">
        <f>'2.HACER PEDIDO ACA'!D126</f>
        <v>inyector 0.80 p.chico-horno gn SET10U</v>
      </c>
      <c r="E117" s="44">
        <f>'2.HACER PEDIDO ACA'!J126</f>
        <v>0</v>
      </c>
      <c r="F117" s="45">
        <f>'2.HACER PEDIDO ACA'!K126</f>
        <v>4000</v>
      </c>
      <c r="G117" s="46">
        <f>Tabla6_23252[[#This Row],[CANTIDAD]]*Tabla6_23252[[#This Row],[PRECIO]]</f>
        <v>0</v>
      </c>
      <c r="H117" t="str">
        <f>IF(Tabla6_23252[[#This Row],[CANTIDAD]]&gt;0,"Agregado","No agrega")</f>
        <v>No agrega</v>
      </c>
    </row>
    <row r="118" spans="2:8" ht="22.2" customHeight="1">
      <c r="B118" s="42" t="str">
        <f>'2.HACER PEDIDO ACA'!B127</f>
        <v>R</v>
      </c>
      <c r="C118" s="43">
        <f>'2.HACER PEDIDO ACA'!C127</f>
        <v>114</v>
      </c>
      <c r="D118" s="22" t="str">
        <f>'2.HACER PEDIDO ACA'!D127</f>
        <v>inyector 1.00 plato mediano GN (SET10U)</v>
      </c>
      <c r="E118" s="44">
        <f>'2.HACER PEDIDO ACA'!J127</f>
        <v>0</v>
      </c>
      <c r="F118" s="45">
        <f>'2.HACER PEDIDO ACA'!K127</f>
        <v>4000</v>
      </c>
      <c r="G118" s="46">
        <f>Tabla6_23252[[#This Row],[CANTIDAD]]*Tabla6_23252[[#This Row],[PRECIO]]</f>
        <v>0</v>
      </c>
      <c r="H118" t="str">
        <f>IF(Tabla6_23252[[#This Row],[CANTIDAD]]&gt;0,"Agregado","No agrega")</f>
        <v>No agrega</v>
      </c>
    </row>
    <row r="119" spans="2:8" ht="40.799999999999997">
      <c r="B119" s="42" t="str">
        <f>'2.HACER PEDIDO ACA'!B128</f>
        <v>R</v>
      </c>
      <c r="C119" s="43">
        <f>'2.HACER PEDIDO ACA'!C128</f>
        <v>115</v>
      </c>
      <c r="D119" s="22" t="str">
        <f>'2.HACER PEDIDO ACA'!D128</f>
        <v>Inyector 1.20 plato grande GN (SET 10 U)</v>
      </c>
      <c r="E119" s="44">
        <f>'2.HACER PEDIDO ACA'!J128</f>
        <v>0</v>
      </c>
      <c r="F119" s="45">
        <f>'2.HACER PEDIDO ACA'!K128</f>
        <v>4000</v>
      </c>
      <c r="G119" s="46">
        <f>Tabla6_23252[[#This Row],[CANTIDAD]]*Tabla6_23252[[#This Row],[PRECIO]]</f>
        <v>0</v>
      </c>
      <c r="H119" t="str">
        <f>IF(Tabla6_23252[[#This Row],[CANTIDAD]]&gt;0,"Agregado","No agrega")</f>
        <v>No agrega</v>
      </c>
    </row>
    <row r="120" spans="2:8" ht="21.6" customHeight="1">
      <c r="B120" s="42" t="str">
        <f>'2.HACER PEDIDO ACA'!B129</f>
        <v>R</v>
      </c>
      <c r="C120" s="43">
        <f>'2.HACER PEDIDO ACA'!C129</f>
        <v>116</v>
      </c>
      <c r="D120" s="22" t="str">
        <f>'2.HACER PEDIDO ACA'!D129</f>
        <v>Inyector Calefont 0.70 grueso GLP(SET12)</v>
      </c>
      <c r="E120" s="44">
        <f>'2.HACER PEDIDO ACA'!J129</f>
        <v>0</v>
      </c>
      <c r="F120" s="45">
        <f>'2.HACER PEDIDO ACA'!K129</f>
        <v>4800</v>
      </c>
      <c r="G120" s="46">
        <f>Tabla6_23252[[#This Row],[CANTIDAD]]*Tabla6_23252[[#This Row],[PRECIO]]</f>
        <v>0</v>
      </c>
      <c r="H120" t="str">
        <f>IF(Tabla6_23252[[#This Row],[CANTIDAD]]&gt;0,"Agregado","No agrega")</f>
        <v>No agrega</v>
      </c>
    </row>
    <row r="121" spans="2:8" ht="19.8" customHeight="1">
      <c r="B121" s="42" t="str">
        <f>'2.HACER PEDIDO ACA'!B130</f>
        <v>R</v>
      </c>
      <c r="C121" s="43">
        <f>'2.HACER PEDIDO ACA'!C130</f>
        <v>117</v>
      </c>
      <c r="D121" s="22" t="str">
        <f>'2.HACER PEDIDO ACA'!D130</f>
        <v>Inyector Calefont 0.65 Fino GLP (SET 12)</v>
      </c>
      <c r="E121" s="44">
        <f>'2.HACER PEDIDO ACA'!J130</f>
        <v>0</v>
      </c>
      <c r="F121" s="45">
        <f>'2.HACER PEDIDO ACA'!K130</f>
        <v>4800</v>
      </c>
      <c r="G121" s="46">
        <f>Tabla6_23252[[#This Row],[CANTIDAD]]*Tabla6_23252[[#This Row],[PRECIO]]</f>
        <v>0</v>
      </c>
      <c r="H121" t="str">
        <f>IF(Tabla6_23252[[#This Row],[CANTIDAD]]&gt;0,"Agregado","No agrega")</f>
        <v>No agrega</v>
      </c>
    </row>
    <row r="122" spans="2:8" ht="40.799999999999997">
      <c r="B122" s="42" t="str">
        <f>'2.HACER PEDIDO ACA'!B131</f>
        <v>R</v>
      </c>
      <c r="C122" s="43">
        <f>'2.HACER PEDIDO ACA'!C131</f>
        <v>118</v>
      </c>
      <c r="D122" s="22" t="str">
        <f>'2.HACER PEDIDO ACA'!D131</f>
        <v>Inyector Calefont 1.20 Grueso GN (SET12)</v>
      </c>
      <c r="E122" s="44">
        <f>'2.HACER PEDIDO ACA'!J131</f>
        <v>0</v>
      </c>
      <c r="F122" s="45">
        <f>'2.HACER PEDIDO ACA'!K131</f>
        <v>4800</v>
      </c>
      <c r="G122" s="46">
        <f>Tabla6_23252[[#This Row],[CANTIDAD]]*Tabla6_23252[[#This Row],[PRECIO]]</f>
        <v>0</v>
      </c>
      <c r="H122" t="str">
        <f>IF(Tabla6_23252[[#This Row],[CANTIDAD]]&gt;0,"Agregado","No agrega")</f>
        <v>No agrega</v>
      </c>
    </row>
    <row r="123" spans="2:8" ht="40.799999999999997">
      <c r="B123" s="42" t="str">
        <f>'2.HACER PEDIDO ACA'!B132</f>
        <v>R</v>
      </c>
      <c r="C123" s="43">
        <f>'2.HACER PEDIDO ACA'!C132</f>
        <v>119</v>
      </c>
      <c r="D123" s="22" t="str">
        <f>'2.HACER PEDIDO ACA'!D132</f>
        <v>Inyector Calefont 1.05 Fino GN (SET 12)</v>
      </c>
      <c r="E123" s="44">
        <f>'2.HACER PEDIDO ACA'!J132</f>
        <v>0</v>
      </c>
      <c r="F123" s="45">
        <f>'2.HACER PEDIDO ACA'!K132</f>
        <v>4800</v>
      </c>
      <c r="G123" s="46">
        <f>Tabla6_23252[[#This Row],[CANTIDAD]]*Tabla6_23252[[#This Row],[PRECIO]]</f>
        <v>0</v>
      </c>
      <c r="H123" t="str">
        <f>IF(Tabla6_23252[[#This Row],[CANTIDAD]]&gt;0,"Agregado","No agrega")</f>
        <v>No agrega</v>
      </c>
    </row>
    <row r="124" spans="2:8" ht="18" customHeight="1">
      <c r="B124" s="42" t="str">
        <f>'2.HACER PEDIDO ACA'!B133</f>
        <v>R</v>
      </c>
      <c r="C124" s="43">
        <f>'2.HACER PEDIDO ACA'!C133</f>
        <v>120</v>
      </c>
      <c r="D124" s="22" t="str">
        <f>'2.HACER PEDIDO ACA'!D133</f>
        <v>Super Kit GLP /GN
48 GRUESO /48 FINO</v>
      </c>
      <c r="E124" s="44">
        <f>'2.HACER PEDIDO ACA'!J133</f>
        <v>0</v>
      </c>
      <c r="F124" s="45">
        <f>'2.HACER PEDIDO ACA'!K133</f>
        <v>24000</v>
      </c>
      <c r="G124" s="46">
        <f>Tabla6_23252[[#This Row],[CANTIDAD]]*Tabla6_23252[[#This Row],[PRECIO]]</f>
        <v>0</v>
      </c>
      <c r="H124" t="str">
        <f>IF(Tabla6_23252[[#This Row],[CANTIDAD]]&gt;0,"Agregado","No agrega")</f>
        <v>No agrega</v>
      </c>
    </row>
    <row r="125" spans="2:8" ht="20.399999999999999" customHeight="1">
      <c r="B125" s="42" t="str">
        <f>'2.HACER PEDIDO ACA'!B134</f>
        <v>R</v>
      </c>
      <c r="C125" s="43">
        <f>'2.HACER PEDIDO ACA'!C134</f>
        <v>121</v>
      </c>
      <c r="D125" s="22" t="str">
        <f>'2.HACER PEDIDO ACA'!D134</f>
        <v>Super Kit GN
48 GRUESO /48 FINO</v>
      </c>
      <c r="E125" s="44">
        <f>'2.HACER PEDIDO ACA'!J134</f>
        <v>0</v>
      </c>
      <c r="F125" s="45">
        <f>'2.HACER PEDIDO ACA'!K134</f>
        <v>24000</v>
      </c>
      <c r="G125" s="46">
        <f>Tabla6_23252[[#This Row],[CANTIDAD]]*Tabla6_23252[[#This Row],[PRECIO]]</f>
        <v>0</v>
      </c>
      <c r="H125" t="str">
        <f>IF(Tabla6_23252[[#This Row],[CANTIDAD]]&gt;0,"Agregado","No agrega")</f>
        <v>No agrega</v>
      </c>
    </row>
    <row r="126" spans="2:8" ht="20.399999999999999">
      <c r="B126" s="42" t="str">
        <f>'2.HACER PEDIDO ACA'!B135</f>
        <v>R</v>
      </c>
      <c r="C126" s="43">
        <f>'2.HACER PEDIDO ACA'!C135</f>
        <v>122</v>
      </c>
      <c r="D126" s="22" t="str">
        <f>'2.HACER PEDIDO ACA'!D135</f>
        <v>Despiche de Válvula Corto</v>
      </c>
      <c r="E126" s="44">
        <f>'2.HACER PEDIDO ACA'!J135</f>
        <v>0</v>
      </c>
      <c r="F126" s="45">
        <f>'2.HACER PEDIDO ACA'!K135</f>
        <v>1750</v>
      </c>
      <c r="G126" s="46">
        <f>Tabla6_23252[[#This Row],[CANTIDAD]]*Tabla6_23252[[#This Row],[PRECIO]]</f>
        <v>0</v>
      </c>
      <c r="H126" t="str">
        <f>IF(Tabla6_23252[[#This Row],[CANTIDAD]]&gt;0,"Agregado","No agrega")</f>
        <v>No agrega</v>
      </c>
    </row>
    <row r="127" spans="2:8" ht="20.399999999999999">
      <c r="B127" s="42" t="str">
        <f>'2.HACER PEDIDO ACA'!B136</f>
        <v>R</v>
      </c>
      <c r="C127" s="43">
        <f>'2.HACER PEDIDO ACA'!C136</f>
        <v>123</v>
      </c>
      <c r="D127" s="22" t="str">
        <f>'2.HACER PEDIDO ACA'!D136</f>
        <v>Despiche mediano</v>
      </c>
      <c r="E127" s="44">
        <f>'2.HACER PEDIDO ACA'!J136</f>
        <v>0</v>
      </c>
      <c r="F127" s="45">
        <f>'2.HACER PEDIDO ACA'!K136</f>
        <v>2000</v>
      </c>
      <c r="G127" s="46">
        <f>Tabla6_23252[[#This Row],[CANTIDAD]]*Tabla6_23252[[#This Row],[PRECIO]]</f>
        <v>0</v>
      </c>
      <c r="H127" t="str">
        <f>IF(Tabla6_23252[[#This Row],[CANTIDAD]]&gt;0,"Agregado","No agrega")</f>
        <v>No agrega</v>
      </c>
    </row>
    <row r="128" spans="2:8" ht="20.399999999999999">
      <c r="B128" s="42" t="str">
        <f>'2.HACER PEDIDO ACA'!B137</f>
        <v>R</v>
      </c>
      <c r="C128" s="43">
        <f>'2.HACER PEDIDO ACA'!C137</f>
        <v>124</v>
      </c>
      <c r="D128" s="22" t="str">
        <f>'2.HACER PEDIDO ACA'!D137</f>
        <v>Despiche Largo</v>
      </c>
      <c r="E128" s="44">
        <f>'2.HACER PEDIDO ACA'!J137</f>
        <v>0</v>
      </c>
      <c r="F128" s="45">
        <f>'2.HACER PEDIDO ACA'!K137</f>
        <v>2350</v>
      </c>
      <c r="G128" s="46">
        <f>Tabla6_23252[[#This Row],[CANTIDAD]]*Tabla6_23252[[#This Row],[PRECIO]]</f>
        <v>0</v>
      </c>
      <c r="H128" t="str">
        <f>IF(Tabla6_23252[[#This Row],[CANTIDAD]]&gt;0,"Agregado","No agrega")</f>
        <v>No agrega</v>
      </c>
    </row>
    <row r="129" spans="2:8" ht="20.399999999999999">
      <c r="B129" s="42" t="str">
        <f>'2.HACER PEDIDO ACA'!B138</f>
        <v>R</v>
      </c>
      <c r="C129" s="43">
        <f>'2.HACER PEDIDO ACA'!C138</f>
        <v>125</v>
      </c>
      <c r="D129" s="22" t="str">
        <f>'2.HACER PEDIDO ACA'!D138</f>
        <v>Teflón 1/2</v>
      </c>
      <c r="E129" s="44">
        <f>'2.HACER PEDIDO ACA'!J138</f>
        <v>0</v>
      </c>
      <c r="F129" s="45">
        <f>'2.HACER PEDIDO ACA'!K138</f>
        <v>140</v>
      </c>
      <c r="G129" s="46">
        <f>Tabla6_23252[[#This Row],[CANTIDAD]]*Tabla6_23252[[#This Row],[PRECIO]]</f>
        <v>0</v>
      </c>
      <c r="H129" t="str">
        <f>IF(Tabla6_23252[[#This Row],[CANTIDAD]]&gt;0,"Agregado","No agrega")</f>
        <v>No agrega</v>
      </c>
    </row>
    <row r="130" spans="2:8" ht="20.399999999999999">
      <c r="B130" s="42" t="str">
        <f>'2.HACER PEDIDO ACA'!B139</f>
        <v>R</v>
      </c>
      <c r="C130" s="43">
        <f>'2.HACER PEDIDO ACA'!C139</f>
        <v>126</v>
      </c>
      <c r="D130" s="22" t="str">
        <f>'2.HACER PEDIDO ACA'!D139</f>
        <v>teflon de gas 1/2</v>
      </c>
      <c r="E130" s="44">
        <f>'2.HACER PEDIDO ACA'!J139</f>
        <v>0</v>
      </c>
      <c r="F130" s="45">
        <f>'2.HACER PEDIDO ACA'!K139</f>
        <v>500</v>
      </c>
      <c r="G130" s="46">
        <f>Tabla6_23252[[#This Row],[CANTIDAD]]*Tabla6_23252[[#This Row],[PRECIO]]</f>
        <v>0</v>
      </c>
      <c r="H130" t="str">
        <f>IF(Tabla6_23252[[#This Row],[CANTIDAD]]&gt;0,"Agregado","No agrega")</f>
        <v>No agrega</v>
      </c>
    </row>
    <row r="131" spans="2:8" ht="20.399999999999999">
      <c r="B131" s="42" t="str">
        <f>'2.HACER PEDIDO ACA'!B140</f>
        <v>R</v>
      </c>
      <c r="C131" s="43">
        <f>'2.HACER PEDIDO ACA'!C140</f>
        <v>127</v>
      </c>
      <c r="D131" s="22" t="str">
        <f>'2.HACER PEDIDO ACA'!D140</f>
        <v>Par Duracell D2 Calefont</v>
      </c>
      <c r="E131" s="44">
        <f>'2.HACER PEDIDO ACA'!J140</f>
        <v>0</v>
      </c>
      <c r="F131" s="45">
        <f>'2.HACER PEDIDO ACA'!K140</f>
        <v>3690</v>
      </c>
      <c r="G131" s="46">
        <f>Tabla6_23252[[#This Row],[CANTIDAD]]*Tabla6_23252[[#This Row],[PRECIO]]</f>
        <v>0</v>
      </c>
      <c r="H131" t="str">
        <f>IF(Tabla6_23252[[#This Row],[CANTIDAD]]&gt;0,"Agregado","No agrega")</f>
        <v>No agrega</v>
      </c>
    </row>
    <row r="132" spans="2:8" ht="40.799999999999997">
      <c r="B132" s="42" t="str">
        <f>'2.HACER PEDIDO ACA'!B141</f>
        <v>R</v>
      </c>
      <c r="C132" s="43">
        <f>'2.HACER PEDIDO ACA'!C141</f>
        <v>128</v>
      </c>
      <c r="D132" s="22" t="str">
        <f>'2.HACER PEDIDO ACA'!D141</f>
        <v>Multivalvula chica
50mm 5-6 lts</v>
      </c>
      <c r="E132" s="44">
        <f>'2.HACER PEDIDO ACA'!J141</f>
        <v>0</v>
      </c>
      <c r="F132" s="45">
        <f>'2.HACER PEDIDO ACA'!K141</f>
        <v>20990</v>
      </c>
      <c r="G132" s="46">
        <f>Tabla6_23252[[#This Row],[CANTIDAD]]*Tabla6_23252[[#This Row],[PRECIO]]</f>
        <v>0</v>
      </c>
      <c r="H132" t="str">
        <f>IF(Tabla6_23252[[#This Row],[CANTIDAD]]&gt;0,"Agregado","No agrega")</f>
        <v>No agrega</v>
      </c>
    </row>
    <row r="133" spans="2:8" ht="40.799999999999997">
      <c r="B133" s="42" t="str">
        <f>'2.HACER PEDIDO ACA'!B142</f>
        <v>R</v>
      </c>
      <c r="C133" s="43">
        <f>'2.HACER PEDIDO ACA'!C142</f>
        <v>129</v>
      </c>
      <c r="D133" s="22" t="str">
        <f>'2.HACER PEDIDO ACA'!D142</f>
        <v>Multivalvula chica 5-6 lts vástago corto</v>
      </c>
      <c r="E133" s="44">
        <f>'2.HACER PEDIDO ACA'!J142</f>
        <v>0</v>
      </c>
      <c r="F133" s="45">
        <f>'2.HACER PEDIDO ACA'!K142</f>
        <v>20990</v>
      </c>
      <c r="G133" s="46">
        <f>Tabla6_23252[[#This Row],[CANTIDAD]]*Tabla6_23252[[#This Row],[PRECIO]]</f>
        <v>0</v>
      </c>
      <c r="H133" t="str">
        <f>IF(Tabla6_23252[[#This Row],[CANTIDAD]]&gt;0,"Agregado","No agrega")</f>
        <v>No agrega</v>
      </c>
    </row>
    <row r="134" spans="2:8" ht="40.799999999999997">
      <c r="B134" s="42" t="str">
        <f>'2.HACER PEDIDO ACA'!B143</f>
        <v>R</v>
      </c>
      <c r="C134" s="43">
        <f>'2.HACER PEDIDO ACA'!C143</f>
        <v>130</v>
      </c>
      <c r="D134" s="22" t="str">
        <f>'2.HACER PEDIDO ACA'!D143</f>
        <v>Multivalvula chica vitality 5-7 vastago corto</v>
      </c>
      <c r="E134" s="44">
        <f>'2.HACER PEDIDO ACA'!J143</f>
        <v>0</v>
      </c>
      <c r="F134" s="45">
        <f>'2.HACER PEDIDO ACA'!K143</f>
        <v>20990</v>
      </c>
      <c r="G134" s="46">
        <f>Tabla6_23252[[#This Row],[CANTIDAD]]*Tabla6_23252[[#This Row],[PRECIO]]</f>
        <v>0</v>
      </c>
      <c r="H134" t="str">
        <f>IF(Tabla6_23252[[#This Row],[CANTIDAD]]&gt;0,"Agregado","No agrega")</f>
        <v>No agrega</v>
      </c>
    </row>
    <row r="135" spans="2:8" ht="40.799999999999997">
      <c r="B135" s="42" t="str">
        <f>'2.HACER PEDIDO ACA'!B144</f>
        <v>R</v>
      </c>
      <c r="C135" s="43">
        <f>'2.HACER PEDIDO ACA'!C144</f>
        <v>131</v>
      </c>
      <c r="D135" s="22" t="str">
        <f>'2.HACER PEDIDO ACA'!D144</f>
        <v>Multivalvula  54mm
mediana 7-8 lts</v>
      </c>
      <c r="E135" s="44">
        <f>'2.HACER PEDIDO ACA'!J144</f>
        <v>0</v>
      </c>
      <c r="F135" s="45">
        <f>'2.HACER PEDIDO ACA'!K144</f>
        <v>22990</v>
      </c>
      <c r="G135" s="46">
        <f>Tabla6_23252[[#This Row],[CANTIDAD]]*Tabla6_23252[[#This Row],[PRECIO]]</f>
        <v>0</v>
      </c>
      <c r="H135" t="str">
        <f>IF(Tabla6_23252[[#This Row],[CANTIDAD]]&gt;0,"Agregado","No agrega")</f>
        <v>No agrega</v>
      </c>
    </row>
    <row r="136" spans="2:8" ht="40.799999999999997">
      <c r="B136" s="42" t="str">
        <f>'2.HACER PEDIDO ACA'!B145</f>
        <v>R</v>
      </c>
      <c r="C136" s="43">
        <f>'2.HACER PEDIDO ACA'!C145</f>
        <v>132</v>
      </c>
      <c r="D136" s="22" t="str">
        <f>'2.HACER PEDIDO ACA'!D145</f>
        <v>Multivalvula Mademsa Vitality 8-11 lts</v>
      </c>
      <c r="E136" s="44">
        <f>'2.HACER PEDIDO ACA'!J145</f>
        <v>0</v>
      </c>
      <c r="F136" s="45">
        <f>'2.HACER PEDIDO ACA'!K145</f>
        <v>22990</v>
      </c>
      <c r="G136" s="46">
        <f>Tabla6_23252[[#This Row],[CANTIDAD]]*Tabla6_23252[[#This Row],[PRECIO]]</f>
        <v>0</v>
      </c>
      <c r="H136" t="str">
        <f>IF(Tabla6_23252[[#This Row],[CANTIDAD]]&gt;0,"Agregado","No agrega")</f>
        <v>No agrega</v>
      </c>
    </row>
    <row r="137" spans="2:8" ht="20.399999999999999">
      <c r="B137" s="42" t="str">
        <f>'2.HACER PEDIDO ACA'!B146</f>
        <v>R</v>
      </c>
      <c r="C137" s="43">
        <f>'2.HACER PEDIDO ACA'!C146</f>
        <v>133</v>
      </c>
      <c r="D137" s="22" t="str">
        <f>'2.HACER PEDIDO ACA'!D146</f>
        <v>multivalvula grande 2 orejas</v>
      </c>
      <c r="E137" s="44">
        <f>'2.HACER PEDIDO ACA'!J146</f>
        <v>0</v>
      </c>
      <c r="F137" s="45">
        <f>'2.HACER PEDIDO ACA'!K146</f>
        <v>28990</v>
      </c>
      <c r="G137" s="46">
        <f>Tabla6_23252[[#This Row],[CANTIDAD]]*Tabla6_23252[[#This Row],[PRECIO]]</f>
        <v>0</v>
      </c>
      <c r="H137" t="str">
        <f>IF(Tabla6_23252[[#This Row],[CANTIDAD]]&gt;0,"Agregado","No agrega")</f>
        <v>No agrega</v>
      </c>
    </row>
    <row r="138" spans="2:8" ht="20.399999999999999">
      <c r="B138" s="42" t="str">
        <f>'2.HACER PEDIDO ACA'!B147</f>
        <v>R</v>
      </c>
      <c r="C138" s="43">
        <f>'2.HACER PEDIDO ACA'!C147</f>
        <v>134</v>
      </c>
      <c r="D138" s="22" t="str">
        <f>'2.HACER PEDIDO ACA'!D147</f>
        <v>Sonda Ntc Fria Templatech</v>
      </c>
      <c r="E138" s="44">
        <f>'2.HACER PEDIDO ACA'!J147</f>
        <v>0</v>
      </c>
      <c r="F138" s="45">
        <f>'2.HACER PEDIDO ACA'!K147</f>
        <v>2990</v>
      </c>
      <c r="G138" s="46">
        <f>Tabla6_23252[[#This Row],[CANTIDAD]]*Tabla6_23252[[#This Row],[PRECIO]]</f>
        <v>0</v>
      </c>
      <c r="H138" t="str">
        <f>IF(Tabla6_23252[[#This Row],[CANTIDAD]]&gt;0,"Agregado","No agrega")</f>
        <v>No agrega</v>
      </c>
    </row>
    <row r="139" spans="2:8" ht="20.399999999999999">
      <c r="B139" s="42" t="str">
        <f>'2.HACER PEDIDO ACA'!B148</f>
        <v>R</v>
      </c>
      <c r="C139" s="43">
        <f>'2.HACER PEDIDO ACA'!C148</f>
        <v>135</v>
      </c>
      <c r="D139" s="22" t="str">
        <f>'2.HACER PEDIDO ACA'!D148</f>
        <v>Pantalla de temperatura LCD</v>
      </c>
      <c r="E139" s="44">
        <f>'2.HACER PEDIDO ACA'!J148</f>
        <v>0</v>
      </c>
      <c r="F139" s="45">
        <f>'2.HACER PEDIDO ACA'!K148</f>
        <v>2990</v>
      </c>
      <c r="G139" s="46">
        <f>Tabla6_23252[[#This Row],[CANTIDAD]]*Tabla6_23252[[#This Row],[PRECIO]]</f>
        <v>0</v>
      </c>
      <c r="H139" t="str">
        <f>IF(Tabla6_23252[[#This Row],[CANTIDAD]]&gt;0,"Agregado","No agrega")</f>
        <v>No agrega</v>
      </c>
    </row>
    <row r="140" spans="2:8" ht="22.8" customHeight="1">
      <c r="B140" s="42" t="str">
        <f>'2.HACER PEDIDO ACA'!B149</f>
        <v>R</v>
      </c>
      <c r="C140" s="43">
        <f>'2.HACER PEDIDO ACA'!C149</f>
        <v>136</v>
      </c>
      <c r="D140" s="22" t="str">
        <f>'2.HACER PEDIDO ACA'!D149</f>
        <v>Sonda Ntc Caliente Templatech</v>
      </c>
      <c r="E140" s="44">
        <f>'2.HACER PEDIDO ACA'!J149</f>
        <v>0</v>
      </c>
      <c r="F140" s="45">
        <f>'2.HACER PEDIDO ACA'!K149</f>
        <v>2990</v>
      </c>
      <c r="G140" s="46">
        <f>Tabla6_23252[[#This Row],[CANTIDAD]]*Tabla6_23252[[#This Row],[PRECIO]]</f>
        <v>0</v>
      </c>
      <c r="H140" t="str">
        <f>IF(Tabla6_23252[[#This Row],[CANTIDAD]]&gt;0,"Agregado","No agrega")</f>
        <v>No agrega</v>
      </c>
    </row>
    <row r="141" spans="2:8" ht="20.399999999999999">
      <c r="B141" s="42" t="str">
        <f>'2.HACER PEDIDO ACA'!B150</f>
        <v>R</v>
      </c>
      <c r="C141" s="43">
        <f>'2.HACER PEDIDO ACA'!C150</f>
        <v>137</v>
      </c>
      <c r="D141" s="22" t="str">
        <f>'2.HACER PEDIDO ACA'!D150</f>
        <v>Perilla Splendid C/Flowswitch</v>
      </c>
      <c r="E141" s="44">
        <f>'2.HACER PEDIDO ACA'!J150</f>
        <v>0</v>
      </c>
      <c r="F141" s="45">
        <f>'2.HACER PEDIDO ACA'!K150</f>
        <v>2250</v>
      </c>
      <c r="G141" s="46">
        <f>Tabla6_23252[[#This Row],[CANTIDAD]]*Tabla6_23252[[#This Row],[PRECIO]]</f>
        <v>0</v>
      </c>
      <c r="H141" t="str">
        <f>IF(Tabla6_23252[[#This Row],[CANTIDAD]]&gt;0,"Agregado","No agrega")</f>
        <v>No agrega</v>
      </c>
    </row>
    <row r="142" spans="2:8" ht="20.399999999999999">
      <c r="B142" s="42" t="str">
        <f>'2.HACER PEDIDO ACA'!B151</f>
        <v>R</v>
      </c>
      <c r="C142" s="43">
        <f>'2.HACER PEDIDO ACA'!C151</f>
        <v>138</v>
      </c>
      <c r="D142" s="22" t="str">
        <f>'2.HACER PEDIDO ACA'!D151</f>
        <v>Perilla Mademsa Vitality Negra</v>
      </c>
      <c r="E142" s="44">
        <f>'2.HACER PEDIDO ACA'!J151</f>
        <v>0</v>
      </c>
      <c r="F142" s="45">
        <f>'2.HACER PEDIDO ACA'!K151</f>
        <v>2250</v>
      </c>
      <c r="G142" s="46">
        <f>Tabla6_23252[[#This Row],[CANTIDAD]]*Tabla6_23252[[#This Row],[PRECIO]]</f>
        <v>0</v>
      </c>
      <c r="H142" t="str">
        <f>IF(Tabla6_23252[[#This Row],[CANTIDAD]]&gt;0,"Agregado","No agrega")</f>
        <v>No agrega</v>
      </c>
    </row>
    <row r="143" spans="2:8" ht="20.399999999999999">
      <c r="B143" s="42" t="str">
        <f>'2.HACER PEDIDO ACA'!B152</f>
        <v>R</v>
      </c>
      <c r="C143" s="43">
        <f>'2.HACER PEDIDO ACA'!C152</f>
        <v>139</v>
      </c>
      <c r="D143" s="22" t="str">
        <f>'2.HACER PEDIDO ACA'!D152</f>
        <v>Perilla Mademsa Vitality Blanca</v>
      </c>
      <c r="E143" s="44">
        <f>'2.HACER PEDIDO ACA'!J152</f>
        <v>0</v>
      </c>
      <c r="F143" s="45">
        <f>'2.HACER PEDIDO ACA'!K152</f>
        <v>2250</v>
      </c>
      <c r="G143" s="46">
        <f>Tabla6_23252[[#This Row],[CANTIDAD]]*Tabla6_23252[[#This Row],[PRECIO]]</f>
        <v>0</v>
      </c>
      <c r="H143" t="str">
        <f>IF(Tabla6_23252[[#This Row],[CANTIDAD]]&gt;0,"Agregado","No agrega")</f>
        <v>No agrega</v>
      </c>
    </row>
    <row r="144" spans="2:8" ht="20.399999999999999">
      <c r="B144" s="42" t="str">
        <f>'2.HACER PEDIDO ACA'!B153</f>
        <v>R</v>
      </c>
      <c r="C144" s="43">
        <f>'2.HACER PEDIDO ACA'!C153</f>
        <v>140</v>
      </c>
      <c r="D144" s="22" t="str">
        <f>'2.HACER PEDIDO ACA'!D153</f>
        <v>Perilla Splendid Master 5-8 lts</v>
      </c>
      <c r="E144" s="44">
        <f>'2.HACER PEDIDO ACA'!J153</f>
        <v>0</v>
      </c>
      <c r="F144" s="45">
        <f>'2.HACER PEDIDO ACA'!K153</f>
        <v>2050</v>
      </c>
      <c r="G144" s="46">
        <f>Tabla6_23252[[#This Row],[CANTIDAD]]*Tabla6_23252[[#This Row],[PRECIO]]</f>
        <v>0</v>
      </c>
      <c r="H144" t="str">
        <f>IF(Tabla6_23252[[#This Row],[CANTIDAD]]&gt;0,"Agregado","No agrega")</f>
        <v>No agrega</v>
      </c>
    </row>
    <row r="145" spans="2:8" ht="20.399999999999999">
      <c r="B145" s="42" t="str">
        <f>'2.HACER PEDIDO ACA'!B154</f>
        <v>R</v>
      </c>
      <c r="C145" s="43">
        <f>'2.HACER PEDIDO ACA'!C154</f>
        <v>141</v>
      </c>
      <c r="D145" s="22" t="str">
        <f>'2.HACER PEDIDO ACA'!D154</f>
        <v>Perilla Larga</v>
      </c>
      <c r="E145" s="44">
        <f>'2.HACER PEDIDO ACA'!J154</f>
        <v>0</v>
      </c>
      <c r="F145" s="45">
        <f>'2.HACER PEDIDO ACA'!K154</f>
        <v>2050</v>
      </c>
      <c r="G145" s="46">
        <f>Tabla6_23252[[#This Row],[CANTIDAD]]*Tabla6_23252[[#This Row],[PRECIO]]</f>
        <v>0</v>
      </c>
      <c r="H145" t="str">
        <f>IF(Tabla6_23252[[#This Row],[CANTIDAD]]&gt;0,"Agregado","No agrega")</f>
        <v>No agrega</v>
      </c>
    </row>
    <row r="146" spans="2:8" ht="20.399999999999999">
      <c r="B146" s="42" t="str">
        <f>'2.HACER PEDIDO ACA'!B155</f>
        <v>R</v>
      </c>
      <c r="C146" s="43">
        <f>'2.HACER PEDIDO ACA'!C155</f>
        <v>142</v>
      </c>
      <c r="D146" s="22" t="str">
        <f>'2.HACER PEDIDO ACA'!D155</f>
        <v>Perilla Neckar</v>
      </c>
      <c r="E146" s="44">
        <f>'2.HACER PEDIDO ACA'!J155</f>
        <v>0</v>
      </c>
      <c r="F146" s="45">
        <f>'2.HACER PEDIDO ACA'!K155</f>
        <v>2190</v>
      </c>
      <c r="G146" s="46">
        <f>Tabla6_23252[[#This Row],[CANTIDAD]]*Tabla6_23252[[#This Row],[PRECIO]]</f>
        <v>0</v>
      </c>
      <c r="H146" t="str">
        <f>IF(Tabla6_23252[[#This Row],[CANTIDAD]]&gt;0,"Agregado","No agrega")</f>
        <v>No agrega</v>
      </c>
    </row>
    <row r="147" spans="2:8" ht="20.399999999999999">
      <c r="B147" s="42" t="str">
        <f>'2.HACER PEDIDO ACA'!B156</f>
        <v>R</v>
      </c>
      <c r="C147" s="43">
        <f>'2.HACER PEDIDO ACA'!C156</f>
        <v>143</v>
      </c>
      <c r="D147" s="22" t="str">
        <f>'2.HACER PEDIDO ACA'!D156</f>
        <v>Perilla Junkers W10- W13</v>
      </c>
      <c r="E147" s="44">
        <f>'2.HACER PEDIDO ACA'!J156</f>
        <v>0</v>
      </c>
      <c r="F147" s="45">
        <f>'2.HACER PEDIDO ACA'!K156</f>
        <v>2250</v>
      </c>
      <c r="G147" s="46">
        <f>Tabla6_23252[[#This Row],[CANTIDAD]]*Tabla6_23252[[#This Row],[PRECIO]]</f>
        <v>0</v>
      </c>
      <c r="H147" t="str">
        <f>IF(Tabla6_23252[[#This Row],[CANTIDAD]]&gt;0,"Agregado","No agrega")</f>
        <v>No agrega</v>
      </c>
    </row>
    <row r="148" spans="2:8" ht="20.399999999999999">
      <c r="B148" s="42" t="str">
        <f>'2.HACER PEDIDO ACA'!B157</f>
        <v>R</v>
      </c>
      <c r="C148" s="43">
        <f>'2.HACER PEDIDO ACA'!C157</f>
        <v>144</v>
      </c>
      <c r="D148" s="22" t="str">
        <f>'2.HACER PEDIDO ACA'!D157</f>
        <v>Perilla Splendid Templatech</v>
      </c>
      <c r="E148" s="44">
        <f>'2.HACER PEDIDO ACA'!J157</f>
        <v>0</v>
      </c>
      <c r="F148" s="45">
        <f>'2.HACER PEDIDO ACA'!K157</f>
        <v>2050</v>
      </c>
      <c r="G148" s="46">
        <f>Tabla6_23252[[#This Row],[CANTIDAD]]*Tabla6_23252[[#This Row],[PRECIO]]</f>
        <v>0</v>
      </c>
      <c r="H148" t="str">
        <f>IF(Tabla6_23252[[#This Row],[CANTIDAD]]&gt;0,"Agregado","No agrega")</f>
        <v>No agrega</v>
      </c>
    </row>
    <row r="149" spans="2:8" ht="20.399999999999999">
      <c r="B149" s="42" t="str">
        <f>'2.HACER PEDIDO ACA'!B158</f>
        <v>R</v>
      </c>
      <c r="C149" s="43">
        <f>'2.HACER PEDIDO ACA'!C158</f>
        <v>145</v>
      </c>
      <c r="D149" s="22" t="str">
        <f>'2.HACER PEDIDO ACA'!D158</f>
        <v>Perilla Junkers Wr Agua</v>
      </c>
      <c r="E149" s="44">
        <f>'2.HACER PEDIDO ACA'!J158</f>
        <v>0</v>
      </c>
      <c r="F149" s="45">
        <f>'2.HACER PEDIDO ACA'!K158</f>
        <v>2250</v>
      </c>
      <c r="G149" s="46">
        <f>Tabla6_23252[[#This Row],[CANTIDAD]]*Tabla6_23252[[#This Row],[PRECIO]]</f>
        <v>0</v>
      </c>
      <c r="H149" t="str">
        <f>IF(Tabla6_23252[[#This Row],[CANTIDAD]]&gt;0,"Agregado","No agrega")</f>
        <v>No agrega</v>
      </c>
    </row>
    <row r="150" spans="2:8" ht="20.399999999999999">
      <c r="B150" s="42" t="str">
        <f>'2.HACER PEDIDO ACA'!B159</f>
        <v>R</v>
      </c>
      <c r="C150" s="43">
        <f>'2.HACER PEDIDO ACA'!C159</f>
        <v>146</v>
      </c>
      <c r="D150" s="22" t="str">
        <f>'2.HACER PEDIDO ACA'!D159</f>
        <v>Perilla Junkers Wr Gas</v>
      </c>
      <c r="E150" s="44">
        <f>'2.HACER PEDIDO ACA'!J159</f>
        <v>0</v>
      </c>
      <c r="F150" s="45">
        <f>'2.HACER PEDIDO ACA'!K159</f>
        <v>2250</v>
      </c>
      <c r="G150" s="46">
        <f>Tabla6_23252[[#This Row],[CANTIDAD]]*Tabla6_23252[[#This Row],[PRECIO]]</f>
        <v>0</v>
      </c>
      <c r="H150" t="str">
        <f>IF(Tabla6_23252[[#This Row],[CANTIDAD]]&gt;0,"Agregado","No agrega")</f>
        <v>No agrega</v>
      </c>
    </row>
    <row r="151" spans="2:8" ht="20.399999999999999">
      <c r="B151" s="42" t="str">
        <f>'2.HACER PEDIDO ACA'!B160</f>
        <v>R</v>
      </c>
      <c r="C151" s="43">
        <f>'2.HACER PEDIDO ACA'!C160</f>
        <v>147</v>
      </c>
      <c r="D151" s="22" t="str">
        <f>'2.HACER PEDIDO ACA'!D160</f>
        <v>Perilla Mademsa Term</v>
      </c>
      <c r="E151" s="44">
        <f>'2.HACER PEDIDO ACA'!J160</f>
        <v>0</v>
      </c>
      <c r="F151" s="45">
        <f>'2.HACER PEDIDO ACA'!K160</f>
        <v>1990</v>
      </c>
      <c r="G151" s="46">
        <f>Tabla6_23252[[#This Row],[CANTIDAD]]*Tabla6_23252[[#This Row],[PRECIO]]</f>
        <v>0</v>
      </c>
      <c r="H151" t="str">
        <f>IF(Tabla6_23252[[#This Row],[CANTIDAD]]&gt;0,"Agregado","No agrega")</f>
        <v>No agrega</v>
      </c>
    </row>
    <row r="152" spans="2:8" ht="20.399999999999999">
      <c r="B152" s="42" t="str">
        <f>'2.HACER PEDIDO ACA'!B161</f>
        <v>R</v>
      </c>
      <c r="C152" s="43">
        <f>'2.HACER PEDIDO ACA'!C161</f>
        <v>148</v>
      </c>
      <c r="D152" s="22" t="str">
        <f>'2.HACER PEDIDO ACA'!D161</f>
        <v>Perilla Splendid Antiguo S16000</v>
      </c>
      <c r="E152" s="44">
        <f>'2.HACER PEDIDO ACA'!J161</f>
        <v>0</v>
      </c>
      <c r="F152" s="45">
        <f>'2.HACER PEDIDO ACA'!K161</f>
        <v>1990</v>
      </c>
      <c r="G152" s="46">
        <f>Tabla6_23252[[#This Row],[CANTIDAD]]*Tabla6_23252[[#This Row],[PRECIO]]</f>
        <v>0</v>
      </c>
      <c r="H152" t="str">
        <f>IF(Tabla6_23252[[#This Row],[CANTIDAD]]&gt;0,"Agregado","No agrega")</f>
        <v>No agrega</v>
      </c>
    </row>
    <row r="153" spans="2:8" ht="20.399999999999999">
      <c r="B153" s="42" t="str">
        <f>'2.HACER PEDIDO ACA'!B162</f>
        <v>R</v>
      </c>
      <c r="C153" s="43">
        <f>'2.HACER PEDIDO ACA'!C162</f>
        <v>149</v>
      </c>
      <c r="D153" s="22" t="str">
        <f>'2.HACER PEDIDO ACA'!D162</f>
        <v>Perilla Junkers Termoelectrico</v>
      </c>
      <c r="E153" s="44">
        <f>'2.HACER PEDIDO ACA'!J162</f>
        <v>0</v>
      </c>
      <c r="F153" s="45">
        <f>'2.HACER PEDIDO ACA'!K162</f>
        <v>1990</v>
      </c>
      <c r="G153" s="46">
        <f>Tabla6_23252[[#This Row],[CANTIDAD]]*Tabla6_23252[[#This Row],[PRECIO]]</f>
        <v>0</v>
      </c>
      <c r="H153" t="str">
        <f>IF(Tabla6_23252[[#This Row],[CANTIDAD]]&gt;0,"Agregado","No agrega")</f>
        <v>No agrega</v>
      </c>
    </row>
    <row r="154" spans="2:8" ht="20.399999999999999">
      <c r="B154" s="42" t="str">
        <f>'2.HACER PEDIDO ACA'!B163</f>
        <v>R</v>
      </c>
      <c r="C154" s="43">
        <f>'2.HACER PEDIDO ACA'!C163</f>
        <v>150</v>
      </c>
      <c r="D154" s="22" t="str">
        <f>'2.HACER PEDIDO ACA'!D163</f>
        <v>Perilla Junkers Ancha</v>
      </c>
      <c r="E154" s="44">
        <f>'2.HACER PEDIDO ACA'!J163</f>
        <v>0</v>
      </c>
      <c r="F154" s="45">
        <f>'2.HACER PEDIDO ACA'!K163</f>
        <v>1990</v>
      </c>
      <c r="G154" s="46">
        <f>Tabla6_23252[[#This Row],[CANTIDAD]]*Tabla6_23252[[#This Row],[PRECIO]]</f>
        <v>0</v>
      </c>
      <c r="H154" t="str">
        <f>IF(Tabla6_23252[[#This Row],[CANTIDAD]]&gt;0,"Agregado","No agrega")</f>
        <v>No agrega</v>
      </c>
    </row>
    <row r="155" spans="2:8" ht="20.399999999999999">
      <c r="B155" s="42" t="str">
        <f>'2.HACER PEDIDO ACA'!B164</f>
        <v>R</v>
      </c>
      <c r="C155" s="43">
        <f>'2.HACER PEDIDO ACA'!C164</f>
        <v>151</v>
      </c>
      <c r="D155" s="22" t="str">
        <f>'2.HACER PEDIDO ACA'!D164</f>
        <v>Porta Microswitch Templatech Torre</v>
      </c>
      <c r="E155" s="44">
        <f>'2.HACER PEDIDO ACA'!J164</f>
        <v>0</v>
      </c>
      <c r="F155" s="45">
        <f>'2.HACER PEDIDO ACA'!K164</f>
        <v>5500</v>
      </c>
      <c r="G155" s="46">
        <f>Tabla6_23252[[#This Row],[CANTIDAD]]*Tabla6_23252[[#This Row],[PRECIO]]</f>
        <v>0</v>
      </c>
      <c r="H155" t="str">
        <f>IF(Tabla6_23252[[#This Row],[CANTIDAD]]&gt;0,"Agregado","No agrega")</f>
        <v>No agrega</v>
      </c>
    </row>
    <row r="156" spans="2:8" ht="20.399999999999999">
      <c r="B156" s="42" t="str">
        <f>'2.HACER PEDIDO ACA'!B165</f>
        <v>R</v>
      </c>
      <c r="C156" s="43">
        <f>'2.HACER PEDIDO ACA'!C165</f>
        <v>152</v>
      </c>
      <c r="D156" s="22" t="str">
        <f>'2.HACER PEDIDO ACA'!D165</f>
        <v>Interruptor Neckar Cuadrado</v>
      </c>
      <c r="E156" s="44">
        <f>'2.HACER PEDIDO ACA'!J165</f>
        <v>0</v>
      </c>
      <c r="F156" s="45">
        <f>'2.HACER PEDIDO ACA'!K165</f>
        <v>1350</v>
      </c>
      <c r="G156" s="46">
        <f>Tabla6_23252[[#This Row],[CANTIDAD]]*Tabla6_23252[[#This Row],[PRECIO]]</f>
        <v>0</v>
      </c>
      <c r="H156" t="str">
        <f>IF(Tabla6_23252[[#This Row],[CANTIDAD]]&gt;0,"Agregado","No agrega")</f>
        <v>No agrega</v>
      </c>
    </row>
    <row r="157" spans="2:8" ht="20.399999999999999">
      <c r="B157" s="42" t="str">
        <f>'2.HACER PEDIDO ACA'!B166</f>
        <v>R</v>
      </c>
      <c r="C157" s="43">
        <f>'2.HACER PEDIDO ACA'!C166</f>
        <v>153</v>
      </c>
      <c r="D157" s="22" t="str">
        <f>'2.HACER PEDIDO ACA'!D166</f>
        <v>Interruptor completo Neckar-Junkers</v>
      </c>
      <c r="E157" s="44">
        <f>'2.HACER PEDIDO ACA'!J166</f>
        <v>0</v>
      </c>
      <c r="F157" s="45">
        <f>'2.HACER PEDIDO ACA'!K166</f>
        <v>2250</v>
      </c>
      <c r="G157" s="46">
        <f>Tabla6_23252[[#This Row],[CANTIDAD]]*Tabla6_23252[[#This Row],[PRECIO]]</f>
        <v>0</v>
      </c>
      <c r="H157" t="str">
        <f>IF(Tabla6_23252[[#This Row],[CANTIDAD]]&gt;0,"Agregado","No agrega")</f>
        <v>No agrega</v>
      </c>
    </row>
    <row r="158" spans="2:8" ht="40.799999999999997">
      <c r="B158" s="42" t="str">
        <f>'2.HACER PEDIDO ACA'!B167</f>
        <v>R</v>
      </c>
      <c r="C158" s="43">
        <f>'2.HACER PEDIDO ACA'!C167</f>
        <v>154</v>
      </c>
      <c r="D158" s="22" t="str">
        <f>'2.HACER PEDIDO ACA'!D167</f>
        <v>Interruptor Completo Mademsa Vitality</v>
      </c>
      <c r="E158" s="44">
        <f>'2.HACER PEDIDO ACA'!J167</f>
        <v>0</v>
      </c>
      <c r="F158" s="45">
        <f>'2.HACER PEDIDO ACA'!K167</f>
        <v>2250</v>
      </c>
      <c r="G158" s="46">
        <f>Tabla6_23252[[#This Row],[CANTIDAD]]*Tabla6_23252[[#This Row],[PRECIO]]</f>
        <v>0</v>
      </c>
      <c r="H158" t="str">
        <f>IF(Tabla6_23252[[#This Row],[CANTIDAD]]&gt;0,"Agregado","No agrega")</f>
        <v>No agrega</v>
      </c>
    </row>
    <row r="159" spans="2:8" ht="40.799999999999997">
      <c r="B159" s="42" t="str">
        <f>'2.HACER PEDIDO ACA'!B168</f>
        <v>R</v>
      </c>
      <c r="C159" s="43">
        <f>'2.HACER PEDIDO ACA'!C168</f>
        <v>155</v>
      </c>
      <c r="D159" s="22" t="str">
        <f>'2.HACER PEDIDO ACA'!D168</f>
        <v>Interruptor tapa Splendid Con Flowswitch</v>
      </c>
      <c r="E159" s="44">
        <f>'2.HACER PEDIDO ACA'!J168</f>
        <v>0</v>
      </c>
      <c r="F159" s="45">
        <f>'2.HACER PEDIDO ACA'!K168</f>
        <v>1850</v>
      </c>
      <c r="G159" s="46">
        <f>Tabla6_23252[[#This Row],[CANTIDAD]]*Tabla6_23252[[#This Row],[PRECIO]]</f>
        <v>0</v>
      </c>
      <c r="H159" t="str">
        <f>IF(Tabla6_23252[[#This Row],[CANTIDAD]]&gt;0,"Agregado","No agrega")</f>
        <v>No agrega</v>
      </c>
    </row>
    <row r="160" spans="2:8" ht="40.799999999999997">
      <c r="B160" s="42" t="str">
        <f>'2.HACER PEDIDO ACA'!B169</f>
        <v>R</v>
      </c>
      <c r="C160" s="43">
        <f>'2.HACER PEDIDO ACA'!C169</f>
        <v>156</v>
      </c>
      <c r="D160" s="22" t="str">
        <f>'2.HACER PEDIDO ACA'!D169</f>
        <v>Interruptor
Redondo Splendid 5-8</v>
      </c>
      <c r="E160" s="44">
        <f>'2.HACER PEDIDO ACA'!J169</f>
        <v>0</v>
      </c>
      <c r="F160" s="45">
        <f>'2.HACER PEDIDO ACA'!K169</f>
        <v>1350</v>
      </c>
      <c r="G160" s="46">
        <f>Tabla6_23252[[#This Row],[CANTIDAD]]*Tabla6_23252[[#This Row],[PRECIO]]</f>
        <v>0</v>
      </c>
      <c r="H160" t="str">
        <f>IF(Tabla6_23252[[#This Row],[CANTIDAD]]&gt;0,"Agregado","No agrega")</f>
        <v>No agrega</v>
      </c>
    </row>
    <row r="161" spans="2:8" ht="20.399999999999999">
      <c r="B161" s="42" t="str">
        <f>'2.HACER PEDIDO ACA'!B170</f>
        <v>R</v>
      </c>
      <c r="C161" s="43">
        <f>'2.HACER PEDIDO ACA'!C170</f>
        <v>157</v>
      </c>
      <c r="D161" s="22" t="str">
        <f>'2.HACER PEDIDO ACA'!D170</f>
        <v>Cuerpo Guia Eje Largo Antimonio</v>
      </c>
      <c r="E161" s="44">
        <f>'2.HACER PEDIDO ACA'!J170</f>
        <v>0</v>
      </c>
      <c r="F161" s="45">
        <f>'2.HACER PEDIDO ACA'!K170</f>
        <v>6150</v>
      </c>
      <c r="G161" s="46">
        <f>Tabla6_23252[[#This Row],[CANTIDAD]]*Tabla6_23252[[#This Row],[PRECIO]]</f>
        <v>0</v>
      </c>
      <c r="H161" t="str">
        <f>IF(Tabla6_23252[[#This Row],[CANTIDAD]]&gt;0,"Agregado","No agrega")</f>
        <v>No agrega</v>
      </c>
    </row>
    <row r="162" spans="2:8" ht="20.399999999999999">
      <c r="B162" s="42" t="str">
        <f>'2.HACER PEDIDO ACA'!B171</f>
        <v>R</v>
      </c>
      <c r="C162" s="43">
        <f>'2.HACER PEDIDO ACA'!C171</f>
        <v>158</v>
      </c>
      <c r="D162" s="22" t="str">
        <f>'2.HACER PEDIDO ACA'!D171</f>
        <v>Modulo Naranjo Splendid</v>
      </c>
      <c r="E162" s="44">
        <f>'2.HACER PEDIDO ACA'!J171</f>
        <v>0</v>
      </c>
      <c r="F162" s="45">
        <f>'2.HACER PEDIDO ACA'!K171</f>
        <v>22500</v>
      </c>
      <c r="G162" s="46">
        <f>Tabla6_23252[[#This Row],[CANTIDAD]]*Tabla6_23252[[#This Row],[PRECIO]]</f>
        <v>0</v>
      </c>
      <c r="H162" t="str">
        <f>IF(Tabla6_23252[[#This Row],[CANTIDAD]]&gt;0,"Agregado","No agrega")</f>
        <v>No agrega</v>
      </c>
    </row>
    <row r="163" spans="2:8" ht="20.399999999999999">
      <c r="B163" s="42" t="str">
        <f>'2.HACER PEDIDO ACA'!B172</f>
        <v>R</v>
      </c>
      <c r="C163" s="43">
        <f>'2.HACER PEDIDO ACA'!C172</f>
        <v>159</v>
      </c>
      <c r="D163" s="22" t="str">
        <f>'2.HACER PEDIDO ACA'!D172</f>
        <v>Mazo de Cables Antiguo</v>
      </c>
      <c r="E163" s="44">
        <f>'2.HACER PEDIDO ACA'!J172</f>
        <v>0</v>
      </c>
      <c r="F163" s="45">
        <f>'2.HACER PEDIDO ACA'!K172</f>
        <v>6500</v>
      </c>
      <c r="G163" s="46">
        <f>Tabla6_23252[[#This Row],[CANTIDAD]]*Tabla6_23252[[#This Row],[PRECIO]]</f>
        <v>0</v>
      </c>
      <c r="H163" t="str">
        <f>IF(Tabla6_23252[[#This Row],[CANTIDAD]]&gt;0,"Agregado","No agrega")</f>
        <v>No agrega</v>
      </c>
    </row>
    <row r="164" spans="2:8" ht="20.399999999999999">
      <c r="B164" s="42" t="str">
        <f>'2.HACER PEDIDO ACA'!B173</f>
        <v>R</v>
      </c>
      <c r="C164" s="43">
        <f>'2.HACER PEDIDO ACA'!C173</f>
        <v>160</v>
      </c>
      <c r="D164" s="22" t="str">
        <f>'2.HACER PEDIDO ACA'!D173</f>
        <v>Modulo Trotter Azul</v>
      </c>
      <c r="E164" s="44">
        <f>'2.HACER PEDIDO ACA'!J173</f>
        <v>0</v>
      </c>
      <c r="F164" s="45">
        <f>'2.HACER PEDIDO ACA'!K173</f>
        <v>22500</v>
      </c>
      <c r="G164" s="46">
        <f>Tabla6_23252[[#This Row],[CANTIDAD]]*Tabla6_23252[[#This Row],[PRECIO]]</f>
        <v>0</v>
      </c>
      <c r="H164" t="str">
        <f>IF(Tabla6_23252[[#This Row],[CANTIDAD]]&gt;0,"Agregado","No agrega")</f>
        <v>No agrega</v>
      </c>
    </row>
    <row r="165" spans="2:8" ht="20.399999999999999">
      <c r="B165" s="42" t="str">
        <f>'2.HACER PEDIDO ACA'!B174</f>
        <v>R</v>
      </c>
      <c r="C165" s="43">
        <f>'2.HACER PEDIDO ACA'!C174</f>
        <v>161</v>
      </c>
      <c r="D165" s="22" t="str">
        <f>'2.HACER PEDIDO ACA'!D174</f>
        <v>Sensor Jk 104°</v>
      </c>
      <c r="E165" s="44">
        <f>'2.HACER PEDIDO ACA'!J174</f>
        <v>0</v>
      </c>
      <c r="F165" s="45">
        <f>'2.HACER PEDIDO ACA'!K174</f>
        <v>5500</v>
      </c>
      <c r="G165" s="46">
        <f>Tabla6_23252[[#This Row],[CANTIDAD]]*Tabla6_23252[[#This Row],[PRECIO]]</f>
        <v>0</v>
      </c>
      <c r="H165" t="str">
        <f>IF(Tabla6_23252[[#This Row],[CANTIDAD]]&gt;0,"Agregado","No agrega")</f>
        <v>No agrega</v>
      </c>
    </row>
    <row r="166" spans="2:8" ht="20.399999999999999">
      <c r="B166" s="42" t="str">
        <f>'2.HACER PEDIDO ACA'!B175</f>
        <v>R</v>
      </c>
      <c r="C166" s="43">
        <f>'2.HACER PEDIDO ACA'!C175</f>
        <v>162</v>
      </c>
      <c r="D166" s="22" t="str">
        <f>'2.HACER PEDIDO ACA'!D175</f>
        <v>Baston Microswitch Templatech</v>
      </c>
      <c r="E166" s="44">
        <f>'2.HACER PEDIDO ACA'!J175</f>
        <v>0</v>
      </c>
      <c r="F166" s="45">
        <f>'2.HACER PEDIDO ACA'!K175</f>
        <v>1650</v>
      </c>
      <c r="G166" s="46">
        <f>Tabla6_23252[[#This Row],[CANTIDAD]]*Tabla6_23252[[#This Row],[PRECIO]]</f>
        <v>0</v>
      </c>
      <c r="H166" t="str">
        <f>IF(Tabla6_23252[[#This Row],[CANTIDAD]]&gt;0,"Agregado","No agrega")</f>
        <v>No agrega</v>
      </c>
    </row>
    <row r="167" spans="2:8" ht="40.799999999999997">
      <c r="B167" s="42" t="str">
        <f>'2.HACER PEDIDO ACA'!B176</f>
        <v>R</v>
      </c>
      <c r="C167" s="43">
        <f>'2.HACER PEDIDO ACA'!C176</f>
        <v>163</v>
      </c>
      <c r="D167" s="22" t="str">
        <f>'2.HACER PEDIDO ACA'!D176</f>
        <v>Cola Junkers Tuerca volante 1/2 he x 3/4 hi</v>
      </c>
      <c r="E167" s="44">
        <f>'2.HACER PEDIDO ACA'!J176</f>
        <v>0</v>
      </c>
      <c r="F167" s="45">
        <f>'2.HACER PEDIDO ACA'!K176</f>
        <v>2900</v>
      </c>
      <c r="G167" s="46">
        <f>Tabla6_23252[[#This Row],[CANTIDAD]]*Tabla6_23252[[#This Row],[PRECIO]]</f>
        <v>0</v>
      </c>
      <c r="H167" t="str">
        <f>IF(Tabla6_23252[[#This Row],[CANTIDAD]]&gt;0,"Agregado","No agrega")</f>
        <v>No agrega</v>
      </c>
    </row>
    <row r="168" spans="2:8" ht="20.399999999999999">
      <c r="B168" s="42" t="str">
        <f>'2.HACER PEDIDO ACA'!B177</f>
        <v>R</v>
      </c>
      <c r="C168" s="43">
        <f>'2.HACER PEDIDO ACA'!C177</f>
        <v>164</v>
      </c>
      <c r="D168" s="22" t="str">
        <f>'2.HACER PEDIDO ACA'!D177</f>
        <v>Servo Piloto Alternativa</v>
      </c>
      <c r="E168" s="44">
        <f>'2.HACER PEDIDO ACA'!J177</f>
        <v>0</v>
      </c>
      <c r="F168" s="45">
        <f>'2.HACER PEDIDO ACA'!K177</f>
        <v>9990</v>
      </c>
      <c r="G168" s="46">
        <f>Tabla6_23252[[#This Row],[CANTIDAD]]*Tabla6_23252[[#This Row],[PRECIO]]</f>
        <v>0</v>
      </c>
      <c r="H168" t="str">
        <f>IF(Tabla6_23252[[#This Row],[CANTIDAD]]&gt;0,"Agregado","No agrega")</f>
        <v>No agrega</v>
      </c>
    </row>
    <row r="169" spans="2:8" ht="20.399999999999999">
      <c r="B169" s="42" t="str">
        <f>'2.HACER PEDIDO ACA'!B178</f>
        <v>R</v>
      </c>
      <c r="C169" s="43">
        <f>'2.HACER PEDIDO ACA'!C178</f>
        <v>165</v>
      </c>
      <c r="D169" s="22" t="str">
        <f>'2.HACER PEDIDO ACA'!D178</f>
        <v>Modulo Junkers Wr 250 Alternativo</v>
      </c>
      <c r="E169" s="44">
        <f>'2.HACER PEDIDO ACA'!J178</f>
        <v>0</v>
      </c>
      <c r="F169" s="45">
        <f>'2.HACER PEDIDO ACA'!K178</f>
        <v>41500</v>
      </c>
      <c r="G169" s="46">
        <f>Tabla6_23252[[#This Row],[CANTIDAD]]*Tabla6_23252[[#This Row],[PRECIO]]</f>
        <v>0</v>
      </c>
      <c r="H169" t="str">
        <f>IF(Tabla6_23252[[#This Row],[CANTIDAD]]&gt;0,"Agregado","No agrega")</f>
        <v>No agrega</v>
      </c>
    </row>
    <row r="170" spans="2:8" ht="20.399999999999999">
      <c r="B170" s="42" t="str">
        <f>'2.HACER PEDIDO ACA'!B179</f>
        <v>R</v>
      </c>
      <c r="C170" s="43">
        <f>'2.HACER PEDIDO ACA'!C179</f>
        <v>166</v>
      </c>
      <c r="D170" s="22" t="str">
        <f>'2.HACER PEDIDO ACA'!D179</f>
        <v>Modulo Wr11-16 Alternativo</v>
      </c>
      <c r="E170" s="44">
        <f>'2.HACER PEDIDO ACA'!J179</f>
        <v>0</v>
      </c>
      <c r="F170" s="45">
        <f>'2.HACER PEDIDO ACA'!K179</f>
        <v>44500</v>
      </c>
      <c r="G170" s="46">
        <f>Tabla6_23252[[#This Row],[CANTIDAD]]*Tabla6_23252[[#This Row],[PRECIO]]</f>
        <v>0</v>
      </c>
      <c r="H170" t="str">
        <f>IF(Tabla6_23252[[#This Row],[CANTIDAD]]&gt;0,"Agregado","No agrega")</f>
        <v>No agrega</v>
      </c>
    </row>
    <row r="171" spans="2:8" ht="20.399999999999999">
      <c r="B171" s="42" t="str">
        <f>'2.HACER PEDIDO ACA'!B180</f>
        <v>R</v>
      </c>
      <c r="C171" s="43">
        <f>'2.HACER PEDIDO ACA'!C180</f>
        <v>167</v>
      </c>
      <c r="D171" s="22" t="str">
        <f>'2.HACER PEDIDO ACA'!D180</f>
        <v>Perno Caudal de Agua JK</v>
      </c>
      <c r="E171" s="44">
        <f>'2.HACER PEDIDO ACA'!J180</f>
        <v>0</v>
      </c>
      <c r="F171" s="45">
        <f>'2.HACER PEDIDO ACA'!K180</f>
        <v>9040</v>
      </c>
      <c r="G171" s="46">
        <f>Tabla6_23252[[#This Row],[CANTIDAD]]*Tabla6_23252[[#This Row],[PRECIO]]</f>
        <v>0</v>
      </c>
      <c r="H171" t="str">
        <f>IF(Tabla6_23252[[#This Row],[CANTIDAD]]&gt;0,"Agregado","No agrega")</f>
        <v>No agrega</v>
      </c>
    </row>
    <row r="172" spans="2:8" ht="20.399999999999999">
      <c r="B172" s="42" t="str">
        <f>'2.HACER PEDIDO ACA'!B181</f>
        <v>R</v>
      </c>
      <c r="C172" s="43">
        <f>'2.HACER PEDIDO ACA'!C181</f>
        <v>168</v>
      </c>
      <c r="D172" s="22" t="str">
        <f>'2.HACER PEDIDO ACA'!D181</f>
        <v>Valvula Wr11 Poliamida</v>
      </c>
      <c r="E172" s="44">
        <f>'2.HACER PEDIDO ACA'!J181</f>
        <v>0</v>
      </c>
      <c r="F172" s="45">
        <f>'2.HACER PEDIDO ACA'!K181</f>
        <v>62500</v>
      </c>
      <c r="G172" s="46">
        <f>Tabla6_23252[[#This Row],[CANTIDAD]]*Tabla6_23252[[#This Row],[PRECIO]]</f>
        <v>0</v>
      </c>
      <c r="H172" t="str">
        <f>IF(Tabla6_23252[[#This Row],[CANTIDAD]]&gt;0,"Agregado","No agrega")</f>
        <v>No agrega</v>
      </c>
    </row>
    <row r="173" spans="2:8" ht="20.399999999999999">
      <c r="B173" s="42" t="str">
        <f>'2.HACER PEDIDO ACA'!B182</f>
        <v>R</v>
      </c>
      <c r="C173" s="43">
        <f>'2.HACER PEDIDO ACA'!C182</f>
        <v>169</v>
      </c>
      <c r="D173" s="22" t="str">
        <f>'2.HACER PEDIDO ACA'!D182</f>
        <v>Valvula WR14 Poliamida</v>
      </c>
      <c r="E173" s="44">
        <f>'2.HACER PEDIDO ACA'!J182</f>
        <v>0</v>
      </c>
      <c r="F173" s="45">
        <f>'2.HACER PEDIDO ACA'!K182</f>
        <v>69500</v>
      </c>
      <c r="G173" s="46">
        <f>Tabla6_23252[[#This Row],[CANTIDAD]]*Tabla6_23252[[#This Row],[PRECIO]]</f>
        <v>0</v>
      </c>
      <c r="H173" t="str">
        <f>IF(Tabla6_23252[[#This Row],[CANTIDAD]]&gt;0,"Agregado","No agrega")</f>
        <v>No agrega</v>
      </c>
    </row>
    <row r="174" spans="2:8" ht="20.399999999999999">
      <c r="B174" s="42" t="str">
        <f>'2.HACER PEDIDO ACA'!B183</f>
        <v>R</v>
      </c>
      <c r="C174" s="43">
        <f>'2.HACER PEDIDO ACA'!C183</f>
        <v>170</v>
      </c>
      <c r="D174" s="22" t="str">
        <f>'2.HACER PEDIDO ACA'!D183</f>
        <v>Valvula Wr16 Poliamida</v>
      </c>
      <c r="E174" s="44">
        <f>'2.HACER PEDIDO ACA'!J183</f>
        <v>0</v>
      </c>
      <c r="F174" s="45">
        <f>'2.HACER PEDIDO ACA'!K183</f>
        <v>61500</v>
      </c>
      <c r="G174" s="46">
        <f>Tabla6_23252[[#This Row],[CANTIDAD]]*Tabla6_23252[[#This Row],[PRECIO]]</f>
        <v>0</v>
      </c>
      <c r="H174" t="str">
        <f>IF(Tabla6_23252[[#This Row],[CANTIDAD]]&gt;0,"Agregado","No agrega")</f>
        <v>No agrega</v>
      </c>
    </row>
    <row r="175" spans="2:8" ht="20.399999999999999">
      <c r="B175" s="42" t="str">
        <f>'2.HACER PEDIDO ACA'!B184</f>
        <v>R</v>
      </c>
      <c r="C175" s="43">
        <f>'2.HACER PEDIDO ACA'!C184</f>
        <v>171</v>
      </c>
      <c r="D175" s="22" t="str">
        <f>'2.HACER PEDIDO ACA'!D184</f>
        <v>Valvula W14 Con chispero</v>
      </c>
      <c r="E175" s="44">
        <f>'2.HACER PEDIDO ACA'!J184</f>
        <v>0</v>
      </c>
      <c r="F175" s="45">
        <f>'2.HACER PEDIDO ACA'!K184</f>
        <v>58500</v>
      </c>
      <c r="G175" s="46">
        <f>Tabla6_23252[[#This Row],[CANTIDAD]]*Tabla6_23252[[#This Row],[PRECIO]]</f>
        <v>0</v>
      </c>
      <c r="H175" t="str">
        <f>IF(Tabla6_23252[[#This Row],[CANTIDAD]]&gt;0,"Agregado","No agrega")</f>
        <v>No agrega</v>
      </c>
    </row>
    <row r="176" spans="2:8" ht="20.399999999999999">
      <c r="B176" s="42" t="str">
        <f>'2.HACER PEDIDO ACA'!B185</f>
        <v>R</v>
      </c>
      <c r="C176" s="43">
        <f>'2.HACER PEDIDO ACA'!C185</f>
        <v>172</v>
      </c>
      <c r="D176" s="22" t="str">
        <f>'2.HACER PEDIDO ACA'!D185</f>
        <v>Servovalvula Roja Piloto</v>
      </c>
      <c r="E176" s="44">
        <f>'2.HACER PEDIDO ACA'!J185</f>
        <v>0</v>
      </c>
      <c r="F176" s="45">
        <f>'2.HACER PEDIDO ACA'!K185</f>
        <v>12990</v>
      </c>
      <c r="G176" s="46">
        <f>Tabla6_23252[[#This Row],[CANTIDAD]]*Tabla6_23252[[#This Row],[PRECIO]]</f>
        <v>0</v>
      </c>
      <c r="H176" t="str">
        <f>IF(Tabla6_23252[[#This Row],[CANTIDAD]]&gt;0,"Agregado","No agrega")</f>
        <v>No agrega</v>
      </c>
    </row>
    <row r="177" spans="2:8" ht="20.399999999999999">
      <c r="B177" s="42" t="str">
        <f>'2.HACER PEDIDO ACA'!B186</f>
        <v>R</v>
      </c>
      <c r="C177" s="43">
        <f>'2.HACER PEDIDO ACA'!C186</f>
        <v>173</v>
      </c>
      <c r="D177" s="22" t="str">
        <f>'2.HACER PEDIDO ACA'!D186</f>
        <v>Servovalvula Parilla</v>
      </c>
      <c r="E177" s="44">
        <f>'2.HACER PEDIDO ACA'!J186</f>
        <v>0</v>
      </c>
      <c r="F177" s="45">
        <f>'2.HACER PEDIDO ACA'!K186</f>
        <v>12990</v>
      </c>
      <c r="G177" s="46">
        <f>Tabla6_23252[[#This Row],[CANTIDAD]]*Tabla6_23252[[#This Row],[PRECIO]]</f>
        <v>0</v>
      </c>
      <c r="H177" t="str">
        <f>IF(Tabla6_23252[[#This Row],[CANTIDAD]]&gt;0,"Agregado","No agrega")</f>
        <v>No agrega</v>
      </c>
    </row>
    <row r="178" spans="2:8" ht="20.399999999999999">
      <c r="B178" s="42" t="str">
        <f>'2.HACER PEDIDO ACA'!B187</f>
        <v>R</v>
      </c>
      <c r="C178" s="43">
        <f>'2.HACER PEDIDO ACA'!C187</f>
        <v>174</v>
      </c>
      <c r="D178" s="22" t="str">
        <f>'2.HACER PEDIDO ACA'!D187</f>
        <v>Microswitch Blanco Wr</v>
      </c>
      <c r="E178" s="44">
        <f>'2.HACER PEDIDO ACA'!J187</f>
        <v>0</v>
      </c>
      <c r="F178" s="45">
        <f>'2.HACER PEDIDO ACA'!K187</f>
        <v>18950</v>
      </c>
      <c r="G178" s="46">
        <f>Tabla6_23252[[#This Row],[CANTIDAD]]*Tabla6_23252[[#This Row],[PRECIO]]</f>
        <v>0</v>
      </c>
      <c r="H178" t="str">
        <f>IF(Tabla6_23252[[#This Row],[CANTIDAD]]&gt;0,"Agregado","No agrega")</f>
        <v>No agrega</v>
      </c>
    </row>
    <row r="179" spans="2:8" ht="40.799999999999997">
      <c r="B179" s="42" t="str">
        <f>'2.HACER PEDIDO ACA'!B188</f>
        <v>R</v>
      </c>
      <c r="C179" s="43">
        <f>'2.HACER PEDIDO ACA'!C188</f>
        <v>175</v>
      </c>
      <c r="D179" s="22" t="str">
        <f>'2.HACER PEDIDO ACA'!D188</f>
        <v>Hidrogenerador Wr 
Valvula Blanca</v>
      </c>
      <c r="E179" s="44">
        <f>'2.HACER PEDIDO ACA'!J188</f>
        <v>0</v>
      </c>
      <c r="F179" s="45">
        <f>'2.HACER PEDIDO ACA'!K188</f>
        <v>44000</v>
      </c>
      <c r="G179" s="46">
        <f>Tabla6_23252[[#This Row],[CANTIDAD]]*Tabla6_23252[[#This Row],[PRECIO]]</f>
        <v>0</v>
      </c>
      <c r="H179" t="str">
        <f>IF(Tabla6_23252[[#This Row],[CANTIDAD]]&gt;0,"Agregado","No agrega")</f>
        <v>No agrega</v>
      </c>
    </row>
    <row r="180" spans="2:8" ht="40.799999999999997">
      <c r="B180" s="42" t="str">
        <f>'2.HACER PEDIDO ACA'!B189</f>
        <v>R</v>
      </c>
      <c r="C180" s="43">
        <f>'2.HACER PEDIDO ACA'!C189</f>
        <v>176</v>
      </c>
      <c r="D180" s="22" t="str">
        <f>'2.HACER PEDIDO ACA'!D189</f>
        <v>Hidrogenerador
Cae Hidropower Plus</v>
      </c>
      <c r="E180" s="44">
        <f>'2.HACER PEDIDO ACA'!J189</f>
        <v>0</v>
      </c>
      <c r="F180" s="45">
        <f>'2.HACER PEDIDO ACA'!K189</f>
        <v>46500</v>
      </c>
      <c r="G180" s="46">
        <f>Tabla6_23252[[#This Row],[CANTIDAD]]*Tabla6_23252[[#This Row],[PRECIO]]</f>
        <v>0</v>
      </c>
      <c r="H180" t="str">
        <f>IF(Tabla6_23252[[#This Row],[CANTIDAD]]&gt;0,"Agregado","No agrega")</f>
        <v>No agrega</v>
      </c>
    </row>
    <row r="181" spans="2:8" ht="40.799999999999997">
      <c r="B181" s="42" t="str">
        <f>'2.HACER PEDIDO ACA'!B190</f>
        <v>R</v>
      </c>
      <c r="C181" s="43">
        <f>'2.HACER PEDIDO ACA'!C190</f>
        <v>177</v>
      </c>
      <c r="D181" s="22" t="str">
        <f>'2.HACER PEDIDO ACA'!D190</f>
        <v>Modulo Wr 11-16 2b
Boton Transparente</v>
      </c>
      <c r="E181" s="44">
        <f>'2.HACER PEDIDO ACA'!J190</f>
        <v>0</v>
      </c>
      <c r="F181" s="45">
        <f>'2.HACER PEDIDO ACA'!K190</f>
        <v>54500</v>
      </c>
      <c r="G181" s="46">
        <f>Tabla6_23252[[#This Row],[CANTIDAD]]*Tabla6_23252[[#This Row],[PRECIO]]</f>
        <v>0</v>
      </c>
      <c r="H181" t="str">
        <f>IF(Tabla6_23252[[#This Row],[CANTIDAD]]&gt;0,"Agregado","No agrega")</f>
        <v>No agrega</v>
      </c>
    </row>
    <row r="182" spans="2:8" ht="20.399999999999999">
      <c r="B182" s="42" t="str">
        <f>'2.HACER PEDIDO ACA'!B191</f>
        <v>R</v>
      </c>
      <c r="C182" s="43">
        <f>'2.HACER PEDIDO ACA'!C191</f>
        <v>178</v>
      </c>
      <c r="D182" s="22" t="str">
        <f>'2.HACER PEDIDO ACA'!D191</f>
        <v>Mazo de cables Wr 058 Actual</v>
      </c>
      <c r="E182" s="44">
        <f>'2.HACER PEDIDO ACA'!J191</f>
        <v>0</v>
      </c>
      <c r="F182" s="45">
        <f>'2.HACER PEDIDO ACA'!K191</f>
        <v>11500</v>
      </c>
      <c r="G182" s="46">
        <f>Tabla6_23252[[#This Row],[CANTIDAD]]*Tabla6_23252[[#This Row],[PRECIO]]</f>
        <v>0</v>
      </c>
      <c r="H182" t="str">
        <f>IF(Tabla6_23252[[#This Row],[CANTIDAD]]&gt;0,"Agregado","No agrega")</f>
        <v>No agrega</v>
      </c>
    </row>
    <row r="183" spans="2:8" ht="20.399999999999999">
      <c r="B183" s="42" t="str">
        <f>'2.HACER PEDIDO ACA'!B192</f>
        <v>R</v>
      </c>
      <c r="C183" s="43">
        <f>'2.HACER PEDIDO ACA'!C192</f>
        <v>179</v>
      </c>
      <c r="D183" s="22" t="str">
        <f>'2.HACER PEDIDO ACA'!D192</f>
        <v>Mazo de Cables Wr 033 antiguo</v>
      </c>
      <c r="E183" s="44">
        <f>'2.HACER PEDIDO ACA'!J192</f>
        <v>0</v>
      </c>
      <c r="F183" s="45">
        <f>'2.HACER PEDIDO ACA'!K192</f>
        <v>11020</v>
      </c>
      <c r="G183" s="46">
        <f>Tabla6_23252[[#This Row],[CANTIDAD]]*Tabla6_23252[[#This Row],[PRECIO]]</f>
        <v>0</v>
      </c>
      <c r="H183" t="str">
        <f>IF(Tabla6_23252[[#This Row],[CANTIDAD]]&gt;0,"Agregado","No agrega")</f>
        <v>No agrega</v>
      </c>
    </row>
    <row r="184" spans="2:8" ht="20.399999999999999">
      <c r="B184" s="42" t="str">
        <f>'2.HACER PEDIDO ACA'!B193</f>
        <v>R</v>
      </c>
      <c r="C184" s="43">
        <f>'2.HACER PEDIDO ACA'!C193</f>
        <v>180</v>
      </c>
      <c r="D184" s="22" t="str">
        <f>'2.HACER PEDIDO ACA'!D193</f>
        <v>Limitador Temperatura 110°</v>
      </c>
      <c r="E184" s="44">
        <f>'2.HACER PEDIDO ACA'!J193</f>
        <v>0</v>
      </c>
      <c r="F184" s="45">
        <f>'2.HACER PEDIDO ACA'!K193</f>
        <v>6990</v>
      </c>
      <c r="G184" s="46">
        <f>Tabla6_23252[[#This Row],[CANTIDAD]]*Tabla6_23252[[#This Row],[PRECIO]]</f>
        <v>0</v>
      </c>
      <c r="H184" t="str">
        <f>IF(Tabla6_23252[[#This Row],[CANTIDAD]]&gt;0,"Agregado","No agrega")</f>
        <v>No agrega</v>
      </c>
    </row>
    <row r="185" spans="2:8" ht="20.399999999999999">
      <c r="B185" s="42" t="str">
        <f>'2.HACER PEDIDO ACA'!B194</f>
        <v>R</v>
      </c>
      <c r="C185" s="43">
        <f>'2.HACER PEDIDO ACA'!C194</f>
        <v>181</v>
      </c>
      <c r="D185" s="22" t="str">
        <f>'2.HACER PEDIDO ACA'!D194</f>
        <v>Caja de Pilas Wr</v>
      </c>
      <c r="E185" s="44">
        <f>'2.HACER PEDIDO ACA'!J194</f>
        <v>0</v>
      </c>
      <c r="F185" s="45">
        <f>'2.HACER PEDIDO ACA'!K194</f>
        <v>14550</v>
      </c>
      <c r="G185" s="46">
        <f>Tabla6_23252[[#This Row],[CANTIDAD]]*Tabla6_23252[[#This Row],[PRECIO]]</f>
        <v>0</v>
      </c>
      <c r="H185" t="str">
        <f>IF(Tabla6_23252[[#This Row],[CANTIDAD]]&gt;0,"Agregado","No agrega")</f>
        <v>No agrega</v>
      </c>
    </row>
    <row r="186" spans="2:8" ht="20.399999999999999">
      <c r="B186" s="42" t="str">
        <f>'2.HACER PEDIDO ACA'!B195</f>
        <v>R</v>
      </c>
      <c r="C186" s="43">
        <f>'2.HACER PEDIDO ACA'!C195</f>
        <v>182</v>
      </c>
      <c r="D186" s="22" t="str">
        <f>'2.HACER PEDIDO ACA'!D195</f>
        <v>Modulo Neckar Junkers w7</v>
      </c>
      <c r="E186" s="44">
        <f>'2.HACER PEDIDO ACA'!J195</f>
        <v>0</v>
      </c>
      <c r="F186" s="45">
        <f>'2.HACER PEDIDO ACA'!K195</f>
        <v>19840</v>
      </c>
      <c r="G186" s="46">
        <f>Tabla6_23252[[#This Row],[CANTIDAD]]*Tabla6_23252[[#This Row],[PRECIO]]</f>
        <v>0</v>
      </c>
      <c r="H186" t="str">
        <f>IF(Tabla6_23252[[#This Row],[CANTIDAD]]&gt;0,"Agregado","No agrega")</f>
        <v>No agrega</v>
      </c>
    </row>
    <row r="187" spans="2:8" ht="20.399999999999999">
      <c r="B187" s="42" t="str">
        <f>'2.HACER PEDIDO ACA'!B196</f>
        <v>R</v>
      </c>
      <c r="C187" s="43">
        <f>'2.HACER PEDIDO ACA'!C196</f>
        <v>183</v>
      </c>
      <c r="D187" s="22" t="str">
        <f>'2.HACER PEDIDO ACA'!D196</f>
        <v>Bloque de Agua Hidropower Plus</v>
      </c>
      <c r="E187" s="44">
        <f>'2.HACER PEDIDO ACA'!J196</f>
        <v>0</v>
      </c>
      <c r="F187" s="45">
        <f>'2.HACER PEDIDO ACA'!K196</f>
        <v>10500</v>
      </c>
      <c r="G187" s="46">
        <f>Tabla6_23252[[#This Row],[CANTIDAD]]*Tabla6_23252[[#This Row],[PRECIO]]</f>
        <v>0</v>
      </c>
      <c r="H187" t="str">
        <f>IF(Tabla6_23252[[#This Row],[CANTIDAD]]&gt;0,"Agregado","No agrega")</f>
        <v>No agrega</v>
      </c>
    </row>
    <row r="188" spans="2:8" ht="20.399999999999999">
      <c r="B188" s="42" t="str">
        <f>'2.HACER PEDIDO ACA'!B197</f>
        <v>R</v>
      </c>
      <c r="C188" s="43">
        <f>'2.HACER PEDIDO ACA'!C197</f>
        <v>184</v>
      </c>
      <c r="D188" s="22" t="str">
        <f>'2.HACER PEDIDO ACA'!D197</f>
        <v>Turbina Hidropower Plus</v>
      </c>
      <c r="E188" s="44">
        <f>'2.HACER PEDIDO ACA'!J197</f>
        <v>0</v>
      </c>
      <c r="F188" s="45">
        <f>'2.HACER PEDIDO ACA'!K197</f>
        <v>32990</v>
      </c>
      <c r="G188" s="46">
        <f>Tabla6_23252[[#This Row],[CANTIDAD]]*Tabla6_23252[[#This Row],[PRECIO]]</f>
        <v>0</v>
      </c>
      <c r="H188" t="str">
        <f>IF(Tabla6_23252[[#This Row],[CANTIDAD]]&gt;0,"Agregado","No agrega")</f>
        <v>No agrega</v>
      </c>
    </row>
    <row r="189" spans="2:8" ht="20.399999999999999">
      <c r="B189" s="42" t="str">
        <f>'2.HACER PEDIDO ACA'!B198</f>
        <v>R</v>
      </c>
      <c r="C189" s="43">
        <f>'2.HACER PEDIDO ACA'!C198</f>
        <v>185</v>
      </c>
      <c r="D189" s="22" t="str">
        <f>'2.HACER PEDIDO ACA'!D198</f>
        <v>Bujia Doble Junkers Wr</v>
      </c>
      <c r="E189" s="44">
        <f>'2.HACER PEDIDO ACA'!J198</f>
        <v>0</v>
      </c>
      <c r="F189" s="45">
        <f>'2.HACER PEDIDO ACA'!K198</f>
        <v>12500</v>
      </c>
      <c r="G189" s="46">
        <f>Tabla6_23252[[#This Row],[CANTIDAD]]*Tabla6_23252[[#This Row],[PRECIO]]</f>
        <v>0</v>
      </c>
      <c r="H189" t="str">
        <f>IF(Tabla6_23252[[#This Row],[CANTIDAD]]&gt;0,"Agregado","No agrega")</f>
        <v>No agrega</v>
      </c>
    </row>
    <row r="190" spans="2:8" ht="20.399999999999999">
      <c r="B190" s="42" t="str">
        <f>'2.HACER PEDIDO ACA'!B199</f>
        <v>R</v>
      </c>
      <c r="C190" s="43">
        <f>'2.HACER PEDIDO ACA'!C199</f>
        <v>186</v>
      </c>
      <c r="D190" s="22" t="str">
        <f>'2.HACER PEDIDO ACA'!D199</f>
        <v>Conjunto Electrodos Hidropower Plus</v>
      </c>
      <c r="E190" s="44">
        <f>'2.HACER PEDIDO ACA'!J199</f>
        <v>0</v>
      </c>
      <c r="F190" s="45">
        <f>'2.HACER PEDIDO ACA'!K199</f>
        <v>29990</v>
      </c>
      <c r="G190" s="46">
        <f>Tabla6_23252[[#This Row],[CANTIDAD]]*Tabla6_23252[[#This Row],[PRECIO]]</f>
        <v>0</v>
      </c>
      <c r="H190" t="str">
        <f>IF(Tabla6_23252[[#This Row],[CANTIDAD]]&gt;0,"Agregado","No agrega")</f>
        <v>No agrega</v>
      </c>
    </row>
    <row r="191" spans="2:8" ht="20.399999999999999">
      <c r="B191" s="42" t="str">
        <f>'2.HACER PEDIDO ACA'!B200</f>
        <v>R</v>
      </c>
      <c r="C191" s="43">
        <f>'2.HACER PEDIDO ACA'!C200</f>
        <v>187</v>
      </c>
      <c r="D191" s="22" t="str">
        <f>'2.HACER PEDIDO ACA'!D200</f>
        <v>Modulo Junkers Wr Antiguo</v>
      </c>
      <c r="E191" s="44">
        <f>'2.HACER PEDIDO ACA'!J200</f>
        <v>0</v>
      </c>
      <c r="F191" s="45">
        <f>'2.HACER PEDIDO ACA'!K200</f>
        <v>48000</v>
      </c>
      <c r="G191" s="46">
        <f>Tabla6_23252[[#This Row],[CANTIDAD]]*Tabla6_23252[[#This Row],[PRECIO]]</f>
        <v>0</v>
      </c>
      <c r="H191" t="str">
        <f>IF(Tabla6_23252[[#This Row],[CANTIDAD]]&gt;0,"Agregado","No agrega")</f>
        <v>No agrega</v>
      </c>
    </row>
    <row r="192" spans="2:8" ht="20.399999999999999">
      <c r="B192" s="42" t="str">
        <f>'2.HACER PEDIDO ACA'!B201</f>
        <v>R</v>
      </c>
      <c r="C192" s="43">
        <f>'2.HACER PEDIDO ACA'!C201</f>
        <v>188</v>
      </c>
      <c r="D192" s="22" t="str">
        <f>'2.HACER PEDIDO ACA'!D201</f>
        <v>Inyector Piloto GN KP</v>
      </c>
      <c r="E192" s="44">
        <f>'2.HACER PEDIDO ACA'!J201</f>
        <v>0</v>
      </c>
      <c r="F192" s="45">
        <f>'2.HACER PEDIDO ACA'!K201</f>
        <v>6500</v>
      </c>
      <c r="G192" s="46">
        <f>Tabla6_23252[[#This Row],[CANTIDAD]]*Tabla6_23252[[#This Row],[PRECIO]]</f>
        <v>0</v>
      </c>
      <c r="H192" t="str">
        <f>IF(Tabla6_23252[[#This Row],[CANTIDAD]]&gt;0,"Agregado","No agrega")</f>
        <v>No agrega</v>
      </c>
    </row>
    <row r="193" spans="1:8" ht="20.399999999999999">
      <c r="B193" s="42" t="str">
        <f>'2.HACER PEDIDO ACA'!B202</f>
        <v>R</v>
      </c>
      <c r="C193" s="43">
        <f>'2.HACER PEDIDO ACA'!C202</f>
        <v>189</v>
      </c>
      <c r="D193" s="22" t="str">
        <f>'2.HACER PEDIDO ACA'!D202</f>
        <v>Inyector Servovalvula Piloto Gn</v>
      </c>
      <c r="E193" s="44">
        <f>'2.HACER PEDIDO ACA'!J202</f>
        <v>0</v>
      </c>
      <c r="F193" s="45">
        <f>'2.HACER PEDIDO ACA'!K202</f>
        <v>7000</v>
      </c>
      <c r="G193" s="46">
        <f>Tabla6_23252[[#This Row],[CANTIDAD]]*Tabla6_23252[[#This Row],[PRECIO]]</f>
        <v>0</v>
      </c>
      <c r="H193" t="str">
        <f>IF(Tabla6_23252[[#This Row],[CANTIDAD]]&gt;0,"Agregado","No agrega")</f>
        <v>No agrega</v>
      </c>
    </row>
    <row r="194" spans="1:8" ht="20.399999999999999">
      <c r="A194" s="29"/>
      <c r="B194" s="47"/>
      <c r="C194" s="43">
        <f>'2.HACER PEDIDO ACA'!C203</f>
        <v>190</v>
      </c>
      <c r="D194" s="22" t="str">
        <f>'2.HACER PEDIDO ACA'!D203</f>
        <v>Tapa de Valvula Junkers Wr ovalada</v>
      </c>
      <c r="E194" s="44">
        <f>'2.HACER PEDIDO ACA'!J203</f>
        <v>0</v>
      </c>
      <c r="F194" s="45">
        <f>'2.HACER PEDIDO ACA'!K203</f>
        <v>18900</v>
      </c>
      <c r="G194" s="46"/>
      <c r="H194" t="str">
        <f>IF(Tabla6_23252[[#This Row],[CANTIDAD]]&gt;0,"Agregado","No agrega")</f>
        <v>No agrega</v>
      </c>
    </row>
    <row r="195" spans="1:8" ht="23.4">
      <c r="A195" s="30"/>
      <c r="B195" s="48" t="s">
        <v>9</v>
      </c>
      <c r="C195" s="43">
        <f>'2.HACER PEDIDO ACA'!C204</f>
        <v>191</v>
      </c>
      <c r="D195" s="22" t="str">
        <f>'2.HACER PEDIDO ACA'!D204</f>
        <v>Tapa de Valvula Junkers Wr redonda</v>
      </c>
      <c r="E195" s="44">
        <f>'2.HACER PEDIDO ACA'!J204</f>
        <v>0</v>
      </c>
      <c r="F195" s="45">
        <f>'2.HACER PEDIDO ACA'!K204</f>
        <v>18900</v>
      </c>
      <c r="G195" s="46">
        <f>Tabla6_23252[[#This Row],[CANTIDAD]]*Tabla6_23252[[#This Row],[PRECIO]]</f>
        <v>0</v>
      </c>
      <c r="H195" t="str">
        <f>IF(Tabla6_23252[[#This Row],[CANTIDAD]]&gt;0,"Agregado","No agrega")</f>
        <v>No agrega</v>
      </c>
    </row>
    <row r="196" spans="1:8" ht="23.4">
      <c r="A196" s="30"/>
      <c r="B196" s="48"/>
      <c r="C196" s="43">
        <f>'2.HACER PEDIDO ACA'!C205</f>
        <v>0</v>
      </c>
      <c r="D196" s="22">
        <f>'2.HACER PEDIDO ACA'!D205</f>
        <v>0</v>
      </c>
      <c r="E196" s="44">
        <f>'2.HACER PEDIDO ACA'!J205</f>
        <v>0</v>
      </c>
      <c r="F196" s="45">
        <f>'2.HACER PEDIDO ACA'!K205</f>
        <v>0</v>
      </c>
      <c r="G196" s="46">
        <f>Tabla6_23252[[#This Row],[CANTIDAD]]*Tabla6_23252[[#This Row],[PRECIO]]</f>
        <v>0</v>
      </c>
      <c r="H196" t="str">
        <f>IF(Tabla6_23252[[#This Row],[CANTIDAD]]&gt;0,"Agregado","No agrega")</f>
        <v>No agrega</v>
      </c>
    </row>
    <row r="197" spans="1:8" ht="40.799999999999997">
      <c r="A197" s="30"/>
      <c r="B197" s="48"/>
      <c r="C197" s="43">
        <f>'2.HACER PEDIDO ACA'!C206</f>
        <v>1</v>
      </c>
      <c r="D197" s="22" t="str">
        <f>'2.HACER PEDIDO ACA'!D206</f>
        <v>Kit Junkers -Neckar
W5  -WN5 b31</v>
      </c>
      <c r="E197" s="44">
        <f>'2.HACER PEDIDO ACA'!J206</f>
        <v>0</v>
      </c>
      <c r="F197" s="45">
        <f>'2.HACER PEDIDO ACA'!K206</f>
        <v>6350</v>
      </c>
      <c r="G197" s="46">
        <f>Tabla6_23252[[#This Row],[CANTIDAD]]*Tabla6_23252[[#This Row],[PRECIO]]</f>
        <v>0</v>
      </c>
      <c r="H197" t="str">
        <f>IF(Tabla6_23252[[#This Row],[CANTIDAD]]&gt;0,"Agregado","No agrega")</f>
        <v>No agrega</v>
      </c>
    </row>
    <row r="198" spans="1:8" ht="40.799999999999997">
      <c r="A198" s="30"/>
      <c r="B198" s="48"/>
      <c r="C198" s="43">
        <f>'2.HACER PEDIDO ACA'!C207</f>
        <v>2</v>
      </c>
      <c r="D198" s="22" t="str">
        <f>'2.HACER PEDIDO ACA'!D207</f>
        <v>Kit Junkers -Neckar
W7-WN7 b31</v>
      </c>
      <c r="E198" s="44">
        <f>'2.HACER PEDIDO ACA'!J207</f>
        <v>0</v>
      </c>
      <c r="F198" s="45">
        <f>'2.HACER PEDIDO ACA'!K207</f>
        <v>7150</v>
      </c>
      <c r="G198" s="46">
        <f>Tabla6_23252[[#This Row],[CANTIDAD]]*Tabla6_23252[[#This Row],[PRECIO]]</f>
        <v>0</v>
      </c>
      <c r="H198" t="str">
        <f>IF(Tabla6_23252[[#This Row],[CANTIDAD]]&gt;0,"Agregado","No agrega")</f>
        <v>No agrega</v>
      </c>
    </row>
    <row r="199" spans="1:8" ht="40.799999999999997">
      <c r="A199" s="30"/>
      <c r="B199" s="48"/>
      <c r="C199" s="43">
        <f>'2.HACER PEDIDO ACA'!C208</f>
        <v>3</v>
      </c>
      <c r="D199" s="22" t="str">
        <f>'2.HACER PEDIDO ACA'!D208</f>
        <v>Kit Junkers -Neckar
W10-13 kb31</v>
      </c>
      <c r="E199" s="44">
        <f>'2.HACER PEDIDO ACA'!J208</f>
        <v>0</v>
      </c>
      <c r="F199" s="45">
        <f>'2.HACER PEDIDO ACA'!K208</f>
        <v>8150</v>
      </c>
      <c r="G199" s="46">
        <f>Tabla6_23252[[#This Row],[CANTIDAD]]*Tabla6_23252[[#This Row],[PRECIO]]</f>
        <v>0</v>
      </c>
      <c r="H199" t="str">
        <f>IF(Tabla6_23252[[#This Row],[CANTIDAD]]&gt;0,"Agregado","No agrega")</f>
        <v>No agrega</v>
      </c>
    </row>
    <row r="200" spans="1:8" ht="40.799999999999997">
      <c r="B200" s="48" t="s">
        <v>9</v>
      </c>
      <c r="C200" s="43">
        <f>'2.HACER PEDIDO ACA'!C209</f>
        <v>4</v>
      </c>
      <c r="D200" s="22" t="str">
        <f>'2.HACER PEDIDO ACA'!D209</f>
        <v>Kit Junkers Wr11-16 2-b31 c/Microswitch</v>
      </c>
      <c r="E200" s="44">
        <f>'2.HACER PEDIDO ACA'!J209</f>
        <v>0</v>
      </c>
      <c r="F200" s="45">
        <f>'2.HACER PEDIDO ACA'!K209</f>
        <v>14900</v>
      </c>
      <c r="G200" s="46">
        <f>Tabla6_23252[[#This Row],[CANTIDAD]]*Tabla6_23252[[#This Row],[PRECIO]]</f>
        <v>0</v>
      </c>
      <c r="H200" t="str">
        <f>IF(Tabla6_23252[[#This Row],[CANTIDAD]]&gt;0,"Agregado","No agrega")</f>
        <v>No agrega</v>
      </c>
    </row>
    <row r="201" spans="1:8" ht="20.399999999999999">
      <c r="B201" s="48" t="s">
        <v>9</v>
      </c>
      <c r="C201" s="43">
        <f>'2.HACER PEDIDO ACA'!C210</f>
        <v>5</v>
      </c>
      <c r="D201" s="22" t="str">
        <f>'2.HACER PEDIDO ACA'!D210</f>
        <v>Kit Junkers Wr11-16 2-b31 simple</v>
      </c>
      <c r="E201" s="44">
        <f>'2.HACER PEDIDO ACA'!J210</f>
        <v>0</v>
      </c>
      <c r="F201" s="45">
        <f>'2.HACER PEDIDO ACA'!K210</f>
        <v>8900</v>
      </c>
      <c r="G201" s="46">
        <f>Tabla6_23252[[#This Row],[CANTIDAD]]*Tabla6_23252[[#This Row],[PRECIO]]</f>
        <v>0</v>
      </c>
      <c r="H201" t="str">
        <f>IF(Tabla6_23252[[#This Row],[CANTIDAD]]&gt;0,"Agregado","No agrega")</f>
        <v>No agrega</v>
      </c>
    </row>
    <row r="202" spans="1:8" ht="40.799999999999997">
      <c r="B202" s="48" t="s">
        <v>9</v>
      </c>
      <c r="C202" s="43">
        <f>'2.HACER PEDIDO ACA'!C211</f>
        <v>6</v>
      </c>
      <c r="D202" s="22" t="str">
        <f>'2.HACER PEDIDO ACA'!D211</f>
        <v>Kit Junkers W11-14 2p31 c/ termocupla</v>
      </c>
      <c r="E202" s="44">
        <f>'2.HACER PEDIDO ACA'!J211</f>
        <v>0</v>
      </c>
      <c r="F202" s="45">
        <f>'2.HACER PEDIDO ACA'!K211</f>
        <v>11800</v>
      </c>
      <c r="G202" s="46">
        <f>Tabla6_23252[[#This Row],[CANTIDAD]]*Tabla6_23252[[#This Row],[PRECIO]]</f>
        <v>0</v>
      </c>
      <c r="H202" t="str">
        <f>IF(Tabla6_23252[[#This Row],[CANTIDAD]]&gt;0,"Agregado","No agrega")</f>
        <v>No agrega</v>
      </c>
    </row>
    <row r="203" spans="1:8" ht="20.399999999999999">
      <c r="B203" s="48" t="s">
        <v>9</v>
      </c>
      <c r="C203" s="43">
        <f>'2.HACER PEDIDO ACA'!C212</f>
        <v>7</v>
      </c>
      <c r="D203" s="22" t="str">
        <f>'2.HACER PEDIDO ACA'!D212</f>
        <v>Kit Junkers Wr 250-325 Valvula gris</v>
      </c>
      <c r="E203" s="44">
        <f>'2.HACER PEDIDO ACA'!J212</f>
        <v>0</v>
      </c>
      <c r="F203" s="45">
        <f>'2.HACER PEDIDO ACA'!K212</f>
        <v>11200</v>
      </c>
      <c r="G203" s="46">
        <f>Tabla6_23252[[#This Row],[CANTIDAD]]*Tabla6_23252[[#This Row],[PRECIO]]</f>
        <v>0</v>
      </c>
      <c r="H203" t="str">
        <f>IF(Tabla6_23252[[#This Row],[CANTIDAD]]&gt;0,"Agregado","No agrega")</f>
        <v>No agrega</v>
      </c>
    </row>
    <row r="204" spans="1:8" ht="40.799999999999997">
      <c r="B204" s="48" t="s">
        <v>9</v>
      </c>
      <c r="C204" s="43">
        <f>'2.HACER PEDIDO ACA'!C213</f>
        <v>8</v>
      </c>
      <c r="D204" s="22" t="str">
        <f>'2.HACER PEDIDO ACA'!D213</f>
        <v>Kit Junkers W250 - 325 Con termocupla</v>
      </c>
      <c r="E204" s="44">
        <f>'2.HACER PEDIDO ACA'!J213</f>
        <v>0</v>
      </c>
      <c r="F204" s="45">
        <f>'2.HACER PEDIDO ACA'!K213</f>
        <v>10000</v>
      </c>
      <c r="G204" s="46">
        <f>Tabla6_23252[[#This Row],[CANTIDAD]]*Tabla6_23252[[#This Row],[PRECIO]]</f>
        <v>0</v>
      </c>
      <c r="H204" t="str">
        <f>IF(Tabla6_23252[[#This Row],[CANTIDAD]]&gt;0,"Agregado","No agrega")</f>
        <v>No agrega</v>
      </c>
    </row>
    <row r="205" spans="1:8" ht="40.799999999999997">
      <c r="B205" s="48" t="s">
        <v>9</v>
      </c>
      <c r="C205" s="43">
        <f>'2.HACER PEDIDO ACA'!C214</f>
        <v>9</v>
      </c>
      <c r="D205" s="22" t="str">
        <f>'2.HACER PEDIDO ACA'!D214</f>
        <v xml:space="preserve">Kit Junkers Hydrowind Easy kme 7-12 </v>
      </c>
      <c r="E205" s="44">
        <f>'2.HACER PEDIDO ACA'!J214</f>
        <v>0</v>
      </c>
      <c r="F205" s="45">
        <f>'2.HACER PEDIDO ACA'!K214</f>
        <v>7950</v>
      </c>
      <c r="G205" s="46">
        <f>Tabla6_23252[[#This Row],[CANTIDAD]]*Tabla6_23252[[#This Row],[PRECIO]]</f>
        <v>0</v>
      </c>
      <c r="H205" t="str">
        <f>IF(Tabla6_23252[[#This Row],[CANTIDAD]]&gt;0,"Agregado","No agrega")</f>
        <v>No agrega</v>
      </c>
    </row>
    <row r="206" spans="1:8" ht="40.799999999999997">
      <c r="B206" s="48" t="s">
        <v>9</v>
      </c>
      <c r="C206" s="43">
        <f>'2.HACER PEDIDO ACA'!C215</f>
        <v>10</v>
      </c>
      <c r="D206" s="22" t="str">
        <f>'2.HACER PEDIDO ACA'!D215</f>
        <v>Kit Splendid Templatech c/membrana 10-16 lts</v>
      </c>
      <c r="E206" s="44">
        <f>'2.HACER PEDIDO ACA'!J215</f>
        <v>0</v>
      </c>
      <c r="F206" s="45">
        <f>'2.HACER PEDIDO ACA'!K215</f>
        <v>4500</v>
      </c>
      <c r="G206" s="46">
        <f>Tabla6_23252[[#This Row],[CANTIDAD]]*Tabla6_23252[[#This Row],[PRECIO]]</f>
        <v>0</v>
      </c>
      <c r="H206" t="str">
        <f>IF(Tabla6_23252[[#This Row],[CANTIDAD]]&gt;0,"Agregado","No agrega")</f>
        <v>No agrega</v>
      </c>
    </row>
    <row r="207" spans="1:8" ht="40.799999999999997">
      <c r="B207" s="48" t="s">
        <v>9</v>
      </c>
      <c r="C207" s="43">
        <f>'2.HACER PEDIDO ACA'!C216</f>
        <v>11</v>
      </c>
      <c r="D207" s="22" t="str">
        <f>'2.HACER PEDIDO ACA'!D216</f>
        <v>Kit Splendid Templatech FullControl Digital</v>
      </c>
      <c r="E207" s="44">
        <f>'2.HACER PEDIDO ACA'!J216</f>
        <v>0</v>
      </c>
      <c r="F207" s="45">
        <f>'2.HACER PEDIDO ACA'!K216</f>
        <v>12990</v>
      </c>
      <c r="G207" s="46">
        <f>Tabla6_23252[[#This Row],[CANTIDAD]]*Tabla6_23252[[#This Row],[PRECIO]]</f>
        <v>0</v>
      </c>
      <c r="H207" t="str">
        <f>IF(Tabla6_23252[[#This Row],[CANTIDAD]]&gt;0,"Agregado","No agrega")</f>
        <v>No agrega</v>
      </c>
    </row>
    <row r="208" spans="1:8" ht="20.399999999999999">
      <c r="B208" s="48" t="s">
        <v>9</v>
      </c>
      <c r="C208" s="43">
        <f>'2.HACER PEDIDO ACA'!C217</f>
        <v>12</v>
      </c>
      <c r="D208" s="22" t="str">
        <f>'2.HACER PEDIDO ACA'!D217</f>
        <v>Kit Splendid Master TC MV SB 5-6</v>
      </c>
      <c r="E208" s="44">
        <f>'2.HACER PEDIDO ACA'!J217</f>
        <v>0</v>
      </c>
      <c r="F208" s="45">
        <f>'2.HACER PEDIDO ACA'!K217</f>
        <v>6350</v>
      </c>
      <c r="G208" s="46">
        <f>Tabla6_23252[[#This Row],[CANTIDAD]]*Tabla6_23252[[#This Row],[PRECIO]]</f>
        <v>0</v>
      </c>
      <c r="H208" t="str">
        <f>IF(Tabla6_23252[[#This Row],[CANTIDAD]]&gt;0,"Agregado","No agrega")</f>
        <v>No agrega</v>
      </c>
    </row>
    <row r="209" spans="2:8" ht="20.399999999999999">
      <c r="B209" s="48" t="s">
        <v>9</v>
      </c>
      <c r="C209" s="43">
        <f>'2.HACER PEDIDO ACA'!C218</f>
        <v>13</v>
      </c>
      <c r="D209" s="22" t="str">
        <f>'2.HACER PEDIDO ACA'!D218</f>
        <v>Kit Splendid Master TC MV SB 7-8</v>
      </c>
      <c r="E209" s="44">
        <f>'2.HACER PEDIDO ACA'!J218</f>
        <v>0</v>
      </c>
      <c r="F209" s="45">
        <f>'2.HACER PEDIDO ACA'!K218</f>
        <v>7150</v>
      </c>
      <c r="G209" s="46">
        <f>Tabla6_23252[[#This Row],[CANTIDAD]]*Tabla6_23252[[#This Row],[PRECIO]]</f>
        <v>0</v>
      </c>
      <c r="H209" t="str">
        <f>IF(Tabla6_23252[[#This Row],[CANTIDAD]]&gt;0,"Agregado","No agrega")</f>
        <v>No agrega</v>
      </c>
    </row>
    <row r="210" spans="2:8" ht="20.399999999999999">
      <c r="B210" s="48" t="s">
        <v>9</v>
      </c>
      <c r="C210" s="43">
        <f>'2.HACER PEDIDO ACA'!C219</f>
        <v>14</v>
      </c>
      <c r="D210" s="22" t="str">
        <f>'2.HACER PEDIDO ACA'!D219</f>
        <v>Kit Splendid S5-16000 C/termocupla</v>
      </c>
      <c r="E210" s="44">
        <f>'2.HACER PEDIDO ACA'!J219</f>
        <v>0</v>
      </c>
      <c r="F210" s="45">
        <f>'2.HACER PEDIDO ACA'!K219</f>
        <v>6800</v>
      </c>
      <c r="G210" s="46">
        <f>Tabla6_23252[[#This Row],[CANTIDAD]]*Tabla6_23252[[#This Row],[PRECIO]]</f>
        <v>0</v>
      </c>
      <c r="H210" t="str">
        <f>IF(Tabla6_23252[[#This Row],[CANTIDAD]]&gt;0,"Agregado","No agrega")</f>
        <v>No agrega</v>
      </c>
    </row>
    <row r="211" spans="2:8" ht="20.399999999999999">
      <c r="B211" s="48" t="s">
        <v>9</v>
      </c>
      <c r="C211" s="43">
        <f>'2.HACER PEDIDO ACA'!C220</f>
        <v>15</v>
      </c>
      <c r="D211" s="22" t="str">
        <f>'2.HACER PEDIDO ACA'!D220</f>
        <v>Kit Splendid Automatic 13 (2 orejas)</v>
      </c>
      <c r="E211" s="44">
        <f>'2.HACER PEDIDO ACA'!J220</f>
        <v>0</v>
      </c>
      <c r="F211" s="45">
        <f>'2.HACER PEDIDO ACA'!K220</f>
        <v>8150</v>
      </c>
      <c r="G211" s="46">
        <f>Tabla6_23252[[#This Row],[CANTIDAD]]*Tabla6_23252[[#This Row],[PRECIO]]</f>
        <v>0</v>
      </c>
      <c r="H211" t="str">
        <f>IF(Tabla6_23252[[#This Row],[CANTIDAD]]&gt;0,"Agregado","No agrega")</f>
        <v>No agrega</v>
      </c>
    </row>
    <row r="212" spans="2:8" ht="20.399999999999999">
      <c r="B212" s="48" t="s">
        <v>9</v>
      </c>
      <c r="C212" s="43">
        <f>'2.HACER PEDIDO ACA'!C221</f>
        <v>16</v>
      </c>
      <c r="D212" s="22" t="str">
        <f>'2.HACER PEDIDO ACA'!D221</f>
        <v>Kit Splendid Master Beyond TONKA</v>
      </c>
      <c r="E212" s="44">
        <f>'2.HACER PEDIDO ACA'!J221</f>
        <v>0</v>
      </c>
      <c r="F212" s="45">
        <f>'2.HACER PEDIDO ACA'!K221</f>
        <v>19700</v>
      </c>
      <c r="G212" s="46">
        <f>Tabla6_23252[[#This Row],[CANTIDAD]]*Tabla6_23252[[#This Row],[PRECIO]]</f>
        <v>0</v>
      </c>
      <c r="H212" t="str">
        <f>IF(Tabla6_23252[[#This Row],[CANTIDAD]]&gt;0,"Agregado","No agrega")</f>
        <v>No agrega</v>
      </c>
    </row>
    <row r="213" spans="2:8" ht="40.799999999999997">
      <c r="B213" s="48" t="s">
        <v>9</v>
      </c>
      <c r="C213" s="43">
        <f>'2.HACER PEDIDO ACA'!C222</f>
        <v>17</v>
      </c>
      <c r="D213" s="22" t="str">
        <f>'2.HACER PEDIDO ACA'!D222</f>
        <v>Kit Splendid Master Beyond 10-13 lts 2EV FLOWSWITCH</v>
      </c>
      <c r="E213" s="44">
        <f>'2.HACER PEDIDO ACA'!J222</f>
        <v>0</v>
      </c>
      <c r="F213" s="45">
        <f>'2.HACER PEDIDO ACA'!K222</f>
        <v>13990</v>
      </c>
      <c r="G213" s="46">
        <f>Tabla6_23252[[#This Row],[CANTIDAD]]*Tabla6_23252[[#This Row],[PRECIO]]</f>
        <v>0</v>
      </c>
      <c r="H213" t="str">
        <f>IF(Tabla6_23252[[#This Row],[CANTIDAD]]&gt;0,"Agregado","No agrega")</f>
        <v>No agrega</v>
      </c>
    </row>
    <row r="214" spans="2:8" ht="20.399999999999999">
      <c r="B214" s="48" t="s">
        <v>9</v>
      </c>
      <c r="C214" s="43">
        <f>'2.HACER PEDIDO ACA'!C223</f>
        <v>18</v>
      </c>
      <c r="D214" s="22" t="str">
        <f>'2.HACER PEDIDO ACA'!D223</f>
        <v>Kit Splendid Mvg 7-10-13 lts TF</v>
      </c>
      <c r="E214" s="44">
        <f>'2.HACER PEDIDO ACA'!J223</f>
        <v>0</v>
      </c>
      <c r="F214" s="45">
        <f>'2.HACER PEDIDO ACA'!K223</f>
        <v>8990</v>
      </c>
      <c r="G214" s="46">
        <f>Tabla6_23252[[#This Row],[CANTIDAD]]*Tabla6_23252[[#This Row],[PRECIO]]</f>
        <v>0</v>
      </c>
      <c r="H214" t="str">
        <f>IF(Tabla6_23252[[#This Row],[CANTIDAD]]&gt;0,"Agregado","No agrega")</f>
        <v>No agrega</v>
      </c>
    </row>
    <row r="215" spans="2:8" ht="20.399999999999999">
      <c r="B215" s="48" t="s">
        <v>9</v>
      </c>
      <c r="C215" s="43">
        <f>'2.HACER PEDIDO ACA'!C224</f>
        <v>19</v>
      </c>
      <c r="D215" s="22" t="str">
        <f>'2.HACER PEDIDO ACA'!D224</f>
        <v>Kit Mademsa Term 5-16 C/termocupla</v>
      </c>
      <c r="E215" s="44">
        <f>'2.HACER PEDIDO ACA'!J224</f>
        <v>0</v>
      </c>
      <c r="F215" s="45">
        <f>'2.HACER PEDIDO ACA'!K224</f>
        <v>6800</v>
      </c>
      <c r="G215" s="46">
        <f>Tabla6_23252[[#This Row],[CANTIDAD]]*Tabla6_23252[[#This Row],[PRECIO]]</f>
        <v>0</v>
      </c>
      <c r="H215" t="str">
        <f>IF(Tabla6_23252[[#This Row],[CANTIDAD]]&gt;0,"Agregado","No agrega")</f>
        <v>No agrega</v>
      </c>
    </row>
    <row r="216" spans="2:8" ht="20.399999999999999">
      <c r="B216" s="48" t="s">
        <v>9</v>
      </c>
      <c r="C216" s="43">
        <f>'2.HACER PEDIDO ACA'!C225</f>
        <v>20</v>
      </c>
      <c r="D216" s="22" t="str">
        <f>'2.HACER PEDIDO ACA'!D225</f>
        <v xml:space="preserve">Kit Mademsa Vitality 1360 -13 lts </v>
      </c>
      <c r="E216" s="44">
        <f>'2.HACER PEDIDO ACA'!J225</f>
        <v>0</v>
      </c>
      <c r="F216" s="45">
        <f>'2.HACER PEDIDO ACA'!K225</f>
        <v>8150</v>
      </c>
      <c r="G216" s="46">
        <f>Tabla6_23252[[#This Row],[CANTIDAD]]*Tabla6_23252[[#This Row],[PRECIO]]</f>
        <v>0</v>
      </c>
      <c r="H216" t="str">
        <f>IF(Tabla6_23252[[#This Row],[CANTIDAD]]&gt;0,"Agregado","No agrega")</f>
        <v>No agrega</v>
      </c>
    </row>
    <row r="217" spans="2:8" ht="40.799999999999997">
      <c r="B217" s="48" t="s">
        <v>9</v>
      </c>
      <c r="C217" s="43">
        <f>'2.HACER PEDIDO ACA'!C226</f>
        <v>21</v>
      </c>
      <c r="D217" s="22" t="str">
        <f>'2.HACER PEDIDO ACA'!D226</f>
        <v>Kit Mademsa Vitality 705-711 Essential 5-11</v>
      </c>
      <c r="E217" s="44">
        <f>'2.HACER PEDIDO ACA'!J226</f>
        <v>0</v>
      </c>
      <c r="F217" s="45">
        <f>'2.HACER PEDIDO ACA'!K226</f>
        <v>7950</v>
      </c>
      <c r="G217" s="46">
        <f>Tabla6_23252[[#This Row],[CANTIDAD]]*Tabla6_23252[[#This Row],[PRECIO]]</f>
        <v>0</v>
      </c>
      <c r="H217" t="str">
        <f>IF(Tabla6_23252[[#This Row],[CANTIDAD]]&gt;0,"Agregado","No agrega")</f>
        <v>No agrega</v>
      </c>
    </row>
    <row r="218" spans="2:8" ht="20.399999999999999">
      <c r="B218" s="48" t="s">
        <v>9</v>
      </c>
      <c r="C218" s="43">
        <f>'2.HACER PEDIDO ACA'!C227</f>
        <v>22</v>
      </c>
      <c r="D218" s="22" t="str">
        <f>'2.HACER PEDIDO ACA'!D227</f>
        <v>Kit Mademsa Vitality 713 Essential 13</v>
      </c>
      <c r="E218" s="44">
        <f>'2.HACER PEDIDO ACA'!J227</f>
        <v>0</v>
      </c>
      <c r="F218" s="45">
        <f>'2.HACER PEDIDO ACA'!K227</f>
        <v>8850</v>
      </c>
      <c r="G218" s="46">
        <f>Tabla6_23252[[#This Row],[CANTIDAD]]*Tabla6_23252[[#This Row],[PRECIO]]</f>
        <v>0</v>
      </c>
      <c r="H218" t="str">
        <f>IF(Tabla6_23252[[#This Row],[CANTIDAD]]&gt;0,"Agregado","No agrega")</f>
        <v>No agrega</v>
      </c>
    </row>
    <row r="219" spans="2:8" ht="40.799999999999997">
      <c r="B219" s="48" t="s">
        <v>9</v>
      </c>
      <c r="C219" s="43">
        <f>'2.HACER PEDIDO ACA'!C228</f>
        <v>23</v>
      </c>
      <c r="D219" s="22" t="str">
        <f>'2.HACER PEDIDO ACA'!D228</f>
        <v>Kit Mademsa Vitality 714 - 716 14-16 LTS</v>
      </c>
      <c r="E219" s="44">
        <f>'2.HACER PEDIDO ACA'!J228</f>
        <v>0</v>
      </c>
      <c r="F219" s="45">
        <f>'2.HACER PEDIDO ACA'!K228</f>
        <v>6450</v>
      </c>
      <c r="G219" s="46">
        <f>Tabla6_23252[[#This Row],[CANTIDAD]]*Tabla6_23252[[#This Row],[PRECIO]]</f>
        <v>0</v>
      </c>
      <c r="H219" t="str">
        <f>IF(Tabla6_23252[[#This Row],[CANTIDAD]]&gt;0,"Agregado","No agrega")</f>
        <v>No agrega</v>
      </c>
    </row>
    <row r="220" spans="2:8" ht="20.399999999999999">
      <c r="B220" s="48" t="s">
        <v>9</v>
      </c>
      <c r="C220" s="43">
        <f>'2.HACER PEDIDO ACA'!C229</f>
        <v>24</v>
      </c>
      <c r="D220" s="22" t="str">
        <f>'2.HACER PEDIDO ACA'!D229</f>
        <v>Kit Albin Trotter Atvf Ion 13</v>
      </c>
      <c r="E220" s="44">
        <f>'2.HACER PEDIDO ACA'!J229</f>
        <v>0</v>
      </c>
      <c r="F220" s="45">
        <f>'2.HACER PEDIDO ACA'!K229</f>
        <v>8850</v>
      </c>
      <c r="G220" s="46">
        <f>Tabla6_23252[[#This Row],[CANTIDAD]]*Tabla6_23252[[#This Row],[PRECIO]]</f>
        <v>0</v>
      </c>
      <c r="H220" t="str">
        <f>IF(Tabla6_23252[[#This Row],[CANTIDAD]]&gt;0,"Agregado","No agrega")</f>
        <v>No agrega</v>
      </c>
    </row>
    <row r="221" spans="2:8" ht="40.799999999999997">
      <c r="B221" s="48" t="s">
        <v>9</v>
      </c>
      <c r="C221" s="43">
        <f>'2.HACER PEDIDO ACA'!C230</f>
        <v>25</v>
      </c>
      <c r="D221" s="22" t="str">
        <f>'2.HACER PEDIDO ACA'!D230</f>
        <v>Kit Albin Trotter 
Ion 5-10- Atmd 13</v>
      </c>
      <c r="E221" s="44">
        <f>'2.HACER PEDIDO ACA'!J230</f>
        <v>0</v>
      </c>
      <c r="F221" s="45">
        <f>'2.HACER PEDIDO ACA'!K230</f>
        <v>8350</v>
      </c>
      <c r="G221" s="46">
        <f>Tabla6_23252[[#This Row],[CANTIDAD]]*Tabla6_23252[[#This Row],[PRECIO]]</f>
        <v>0</v>
      </c>
      <c r="H221" t="str">
        <f>IF(Tabla6_23252[[#This Row],[CANTIDAD]]&gt;0,"Agregado","No agrega")</f>
        <v>No agrega</v>
      </c>
    </row>
    <row r="222" spans="2:8" ht="40.799999999999997">
      <c r="B222" s="48" t="s">
        <v>9</v>
      </c>
      <c r="C222" s="43">
        <f>'2.HACER PEDIDO ACA'!C231</f>
        <v>26</v>
      </c>
      <c r="D222" s="22" t="str">
        <f>'2.HACER PEDIDO ACA'!D231</f>
        <v>Kit Ursus Trotter
CB5-CB7</v>
      </c>
      <c r="E222" s="44">
        <f>'2.HACER PEDIDO ACA'!J231</f>
        <v>0</v>
      </c>
      <c r="F222" s="45">
        <f>'2.HACER PEDIDO ACA'!K231</f>
        <v>7150</v>
      </c>
      <c r="G222" s="46">
        <f>Tabla6_23252[[#This Row],[CANTIDAD]]*Tabla6_23252[[#This Row],[PRECIO]]</f>
        <v>0</v>
      </c>
      <c r="H222" t="str">
        <f>IF(Tabla6_23252[[#This Row],[CANTIDAD]]&gt;0,"Agregado","No agrega")</f>
        <v>No agrega</v>
      </c>
    </row>
    <row r="223" spans="2:8" ht="40.799999999999997">
      <c r="B223" s="48" t="s">
        <v>9</v>
      </c>
      <c r="C223" s="43">
        <f>'2.HACER PEDIDO ACA'!C232</f>
        <v>27</v>
      </c>
      <c r="D223" s="22" t="str">
        <f>'2.HACER PEDIDO ACA'!D232</f>
        <v>KIt Ursus Trotter
COMFORTEK C10-C14-C16</v>
      </c>
      <c r="E223" s="44">
        <f>'2.HACER PEDIDO ACA'!J232</f>
        <v>0</v>
      </c>
      <c r="F223" s="45">
        <f>'2.HACER PEDIDO ACA'!K232</f>
        <v>6450</v>
      </c>
      <c r="G223" s="46">
        <f>Tabla6_23252[[#This Row],[CANTIDAD]]*Tabla6_23252[[#This Row],[PRECIO]]</f>
        <v>0</v>
      </c>
      <c r="H223" t="str">
        <f>IF(Tabla6_23252[[#This Row],[CANTIDAD]]&gt;0,"Agregado","No agrega")</f>
        <v>No agrega</v>
      </c>
    </row>
    <row r="224" spans="2:8" ht="20.399999999999999">
      <c r="B224" s="48" t="s">
        <v>9</v>
      </c>
      <c r="C224" s="43">
        <f>'2.HACER PEDIDO ACA'!C233</f>
        <v>28</v>
      </c>
      <c r="D224" s="22" t="str">
        <f>'2.HACER PEDIDO ACA'!D233</f>
        <v>Kit Orbis HTC 312</v>
      </c>
      <c r="E224" s="44">
        <f>'2.HACER PEDIDO ACA'!J233</f>
        <v>0</v>
      </c>
      <c r="F224" s="45">
        <f>'2.HACER PEDIDO ACA'!K233</f>
        <v>9990</v>
      </c>
      <c r="G224" s="46">
        <f>Tabla6_23252[[#This Row],[CANTIDAD]]*Tabla6_23252[[#This Row],[PRECIO]]</f>
        <v>0</v>
      </c>
      <c r="H224" t="str">
        <f>IF(Tabla6_23252[[#This Row],[CANTIDAD]]&gt;0,"Agregado","No agrega")</f>
        <v>No agrega</v>
      </c>
    </row>
    <row r="225" spans="1:8" ht="40.799999999999997">
      <c r="B225" s="48" t="s">
        <v>9</v>
      </c>
      <c r="C225" s="43">
        <f>'2.HACER PEDIDO ACA'!C234</f>
        <v>29</v>
      </c>
      <c r="D225" s="22" t="str">
        <f>'2.HACER PEDIDO ACA'!D234</f>
        <v>SUPER KIT 
Splendid Master 5-8 lts</v>
      </c>
      <c r="E225" s="44">
        <f>'2.HACER PEDIDO ACA'!J234</f>
        <v>0</v>
      </c>
      <c r="F225" s="45">
        <f>'2.HACER PEDIDO ACA'!K234</f>
        <v>22990</v>
      </c>
      <c r="G225" s="46">
        <f>Tabla6_23252[[#This Row],[CANTIDAD]]*Tabla6_23252[[#This Row],[PRECIO]]</f>
        <v>0</v>
      </c>
      <c r="H225" t="str">
        <f>IF(Tabla6_23252[[#This Row],[CANTIDAD]]&gt;0,"Agregado","No agrega")</f>
        <v>No agrega</v>
      </c>
    </row>
    <row r="226" spans="1:8" ht="40.799999999999997">
      <c r="B226" s="48" t="s">
        <v>9</v>
      </c>
      <c r="C226" s="43">
        <f>'2.HACER PEDIDO ACA'!C235</f>
        <v>30</v>
      </c>
      <c r="D226" s="22" t="str">
        <f>'2.HACER PEDIDO ACA'!D235</f>
        <v>SUPER KIT 
JUNKERS   W10-13 KB31</v>
      </c>
      <c r="E226" s="44">
        <f>'2.HACER PEDIDO ACA'!J235</f>
        <v>0</v>
      </c>
      <c r="F226" s="45">
        <f>'2.HACER PEDIDO ACA'!K235</f>
        <v>24990</v>
      </c>
      <c r="G226" s="46">
        <f>Tabla6_23252[[#This Row],[CANTIDAD]]*Tabla6_23252[[#This Row],[PRECIO]]</f>
        <v>0</v>
      </c>
      <c r="H226" t="str">
        <f>IF(Tabla6_23252[[#This Row],[CANTIDAD]]&gt;0,"Agregado","No agrega")</f>
        <v>No agrega</v>
      </c>
    </row>
    <row r="227" spans="1:8" ht="40.799999999999997">
      <c r="B227" s="48" t="s">
        <v>9</v>
      </c>
      <c r="C227" s="43">
        <f>'2.HACER PEDIDO ACA'!C236</f>
        <v>31</v>
      </c>
      <c r="D227" s="22" t="str">
        <f>'2.HACER PEDIDO ACA'!D236</f>
        <v>SUPER KIT Junkers
Neckar W5-W7 5-7 Lts</v>
      </c>
      <c r="E227" s="44">
        <f>'2.HACER PEDIDO ACA'!J236</f>
        <v>0</v>
      </c>
      <c r="F227" s="45">
        <f>'2.HACER PEDIDO ACA'!K236</f>
        <v>22990</v>
      </c>
      <c r="G227" s="46">
        <f>Tabla6_23252[[#This Row],[CANTIDAD]]*Tabla6_23252[[#This Row],[PRECIO]]</f>
        <v>0</v>
      </c>
      <c r="H227" t="str">
        <f>IF(Tabla6_23252[[#This Row],[CANTIDAD]]&gt;0,"Agregado","No agrega")</f>
        <v>No agrega</v>
      </c>
    </row>
    <row r="228" spans="1:8" ht="40.799999999999997">
      <c r="B228" s="48" t="s">
        <v>9</v>
      </c>
      <c r="C228" s="43">
        <f>'2.HACER PEDIDO ACA'!C237</f>
        <v>32</v>
      </c>
      <c r="D228" s="22" t="str">
        <f>'2.HACER PEDIDO ACA'!D237</f>
        <v>SUPER KIT Mademsa
Vitality 5-7 lts (2 sondas) Essential</v>
      </c>
      <c r="E228" s="44">
        <f>'2.HACER PEDIDO ACA'!J237</f>
        <v>0</v>
      </c>
      <c r="F228" s="45">
        <f>'2.HACER PEDIDO ACA'!K237</f>
        <v>24990</v>
      </c>
      <c r="G228" s="46">
        <f>Tabla6_23252[[#This Row],[CANTIDAD]]*Tabla6_23252[[#This Row],[PRECIO]]</f>
        <v>0</v>
      </c>
      <c r="H228" t="str">
        <f>IF(Tabla6_23252[[#This Row],[CANTIDAD]]&gt;0,"Agregado","No agrega")</f>
        <v>No agrega</v>
      </c>
    </row>
    <row r="229" spans="1:8" ht="40.799999999999997">
      <c r="B229" s="48" t="s">
        <v>9</v>
      </c>
      <c r="C229" s="43">
        <f>'2.HACER PEDIDO ACA'!C238</f>
        <v>33</v>
      </c>
      <c r="D229" s="22" t="str">
        <f>'2.HACER PEDIDO ACA'!D238</f>
        <v>SUPER KIT Mademsa
Vitality 8-11 lts (3 sondas)</v>
      </c>
      <c r="E229" s="44">
        <f>'2.HACER PEDIDO ACA'!J238</f>
        <v>0</v>
      </c>
      <c r="F229" s="45">
        <f>'2.HACER PEDIDO ACA'!K238</f>
        <v>22990</v>
      </c>
      <c r="G229" s="46">
        <f>Tabla6_23252[[#This Row],[CANTIDAD]]*Tabla6_23252[[#This Row],[PRECIO]]</f>
        <v>0</v>
      </c>
      <c r="H229" t="str">
        <f>IF(Tabla6_23252[[#This Row],[CANTIDAD]]&gt;0,"Agregado","No agrega")</f>
        <v>No agrega</v>
      </c>
    </row>
    <row r="230" spans="1:8" ht="40.799999999999997">
      <c r="B230" s="48" t="s">
        <v>9</v>
      </c>
      <c r="C230" s="43">
        <f>'2.HACER PEDIDO ACA'!C239</f>
        <v>34</v>
      </c>
      <c r="D230" s="22" t="str">
        <f>'2.HACER PEDIDO ACA'!D239</f>
        <v>SUPER KIT Mademsa
Vitality 713-716 lts (2 solenoides)</v>
      </c>
      <c r="E230" s="44">
        <f>'2.HACER PEDIDO ACA'!J239</f>
        <v>0</v>
      </c>
      <c r="F230" s="45">
        <f>'2.HACER PEDIDO ACA'!K239</f>
        <v>27990</v>
      </c>
      <c r="G230" s="46">
        <f>Tabla6_23252[[#This Row],[CANTIDAD]]*Tabla6_23252[[#This Row],[PRECIO]]</f>
        <v>0</v>
      </c>
      <c r="H230" t="str">
        <f>IF(Tabla6_23252[[#This Row],[CANTIDAD]]&gt;0,"Agregado","No agrega")</f>
        <v>No agrega</v>
      </c>
    </row>
    <row r="231" spans="1:8" ht="40.799999999999997">
      <c r="B231" s="48" t="s">
        <v>9</v>
      </c>
      <c r="C231" s="43">
        <f>'2.HACER PEDIDO ACA'!C240</f>
        <v>35</v>
      </c>
      <c r="D231" s="22" t="str">
        <f>'2.HACER PEDIDO ACA'!D240</f>
        <v>SUPER KIT Ursus Trotter
C10-C11 COMFORTEK</v>
      </c>
      <c r="E231" s="44">
        <f>'2.HACER PEDIDO ACA'!J240</f>
        <v>0</v>
      </c>
      <c r="F231" s="45">
        <f>'2.HACER PEDIDO ACA'!K240</f>
        <v>22990</v>
      </c>
      <c r="G231" s="46">
        <f>Tabla6_23252[[#This Row],[CANTIDAD]]*Tabla6_23252[[#This Row],[PRECIO]]</f>
        <v>0</v>
      </c>
      <c r="H231" t="str">
        <f>IF(Tabla6_23252[[#This Row],[CANTIDAD]]&gt;0,"Agregado","No agrega")</f>
        <v>No agrega</v>
      </c>
    </row>
    <row r="232" spans="1:8" ht="40.799999999999997">
      <c r="B232" s="48" t="s">
        <v>9</v>
      </c>
      <c r="C232" s="43">
        <f>'2.HACER PEDIDO ACA'!C241</f>
        <v>36</v>
      </c>
      <c r="D232" s="22" t="str">
        <f>'2.HACER PEDIDO ACA'!D241</f>
        <v>SUPER KIT Ursus Trotter
C14-C16 COMFORTEK</v>
      </c>
      <c r="E232" s="44">
        <f>'2.HACER PEDIDO ACA'!J241</f>
        <v>0</v>
      </c>
      <c r="F232" s="45">
        <f>'2.HACER PEDIDO ACA'!K241</f>
        <v>27990</v>
      </c>
      <c r="G232" s="46">
        <f>Tabla6_23252[[#This Row],[CANTIDAD]]*Tabla6_23252[[#This Row],[PRECIO]]</f>
        <v>0</v>
      </c>
      <c r="H232" t="str">
        <f>IF(Tabla6_23252[[#This Row],[CANTIDAD]]&gt;0,"Agregado","No agrega")</f>
        <v>No agrega</v>
      </c>
    </row>
    <row r="233" spans="1:8" ht="40.799999999999997">
      <c r="B233" s="48" t="s">
        <v>9</v>
      </c>
      <c r="C233" s="43">
        <f>'2.HACER PEDIDO ACA'!C242</f>
        <v>37</v>
      </c>
      <c r="D233" s="22" t="str">
        <f>'2.HACER PEDIDO ACA'!D242</f>
        <v>SUPER KIT Splendid Master Beyond 10-13 lts 2EV Flowswitch</v>
      </c>
      <c r="E233" s="44">
        <f>'2.HACER PEDIDO ACA'!J242</f>
        <v>0</v>
      </c>
      <c r="F233" s="45">
        <f>'2.HACER PEDIDO ACA'!K242</f>
        <v>27990</v>
      </c>
      <c r="G233" s="46">
        <f>Tabla6_23252[[#This Row],[CANTIDAD]]*Tabla6_23252[[#This Row],[PRECIO]]</f>
        <v>0</v>
      </c>
      <c r="H233" t="str">
        <f>IF(Tabla6_23252[[#This Row],[CANTIDAD]]&gt;0,"Agregado","No agrega")</f>
        <v>No agrega</v>
      </c>
    </row>
    <row r="234" spans="1:8" ht="40.799999999999997">
      <c r="B234" s="48" t="s">
        <v>9</v>
      </c>
      <c r="C234" s="43">
        <f>'2.HACER PEDIDO ACA'!C243</f>
        <v>38</v>
      </c>
      <c r="D234" s="22" t="str">
        <f>'2.HACER PEDIDO ACA'!D243</f>
        <v>SUPER KIT Albin Trotter Ion 5-10 
ATMD 13</v>
      </c>
      <c r="E234" s="44">
        <f>'2.HACER PEDIDO ACA'!J243</f>
        <v>0</v>
      </c>
      <c r="F234" s="45">
        <f>'2.HACER PEDIDO ACA'!K243</f>
        <v>22990</v>
      </c>
      <c r="G234" s="46">
        <f>Tabla6_23252[[#This Row],[CANTIDAD]]*Tabla6_23252[[#This Row],[PRECIO]]</f>
        <v>0</v>
      </c>
      <c r="H234" t="str">
        <f>IF(Tabla6_23252[[#This Row],[CANTIDAD]]&gt;0,"Agregado","No agrega")</f>
        <v>No agrega</v>
      </c>
    </row>
    <row r="235" spans="1:8" ht="20.399999999999999">
      <c r="B235" s="48" t="s">
        <v>9</v>
      </c>
      <c r="C235" s="43">
        <f>'2.HACER PEDIDO ACA'!C244</f>
        <v>39</v>
      </c>
      <c r="D235" s="22" t="str">
        <f>'2.HACER PEDIDO ACA'!D244</f>
        <v>SUPER KIT Albin Trotter Ion 13</v>
      </c>
      <c r="E235" s="44">
        <f>'2.HACER PEDIDO ACA'!J244</f>
        <v>0</v>
      </c>
      <c r="F235" s="45">
        <f>'2.HACER PEDIDO ACA'!K244</f>
        <v>23990</v>
      </c>
      <c r="G235" s="46">
        <f>Tabla6_23252[[#This Row],[CANTIDAD]]*Tabla6_23252[[#This Row],[PRECIO]]</f>
        <v>0</v>
      </c>
      <c r="H235" t="str">
        <f>IF(Tabla6_23252[[#This Row],[CANTIDAD]]&gt;0,"Agregado","No agrega")</f>
        <v>No agrega</v>
      </c>
    </row>
    <row r="236" spans="1:8" ht="20.399999999999999">
      <c r="B236" s="48" t="s">
        <v>9</v>
      </c>
      <c r="C236" s="43">
        <f>'2.HACER PEDIDO ACA'!C245</f>
        <v>40</v>
      </c>
      <c r="D236" s="22" t="str">
        <f>'2.HACER PEDIDO ACA'!D245</f>
        <v>Mix 5 Kit de mantención +usados</v>
      </c>
      <c r="E236" s="44">
        <f>'2.HACER PEDIDO ACA'!J245</f>
        <v>0</v>
      </c>
      <c r="F236" s="45">
        <f>'2.HACER PEDIDO ACA'!K245</f>
        <v>36990</v>
      </c>
      <c r="G236" s="46">
        <f>Tabla6_23252[[#This Row],[CANTIDAD]]*Tabla6_23252[[#This Row],[PRECIO]]</f>
        <v>0</v>
      </c>
      <c r="H236" t="str">
        <f>IF(Tabla6_23252[[#This Row],[CANTIDAD]]&gt;0,"Agregado","No agrega")</f>
        <v>No agrega</v>
      </c>
    </row>
    <row r="237" spans="1:8" ht="20.399999999999999">
      <c r="B237" s="48" t="s">
        <v>9</v>
      </c>
      <c r="C237" s="43">
        <f>'2.HACER PEDIDO ACA'!C246</f>
        <v>41</v>
      </c>
      <c r="D237" s="22" t="str">
        <f>'2.HACER PEDIDO ACA'!D246</f>
        <v>Mix 10 Kit de mantencion +usados</v>
      </c>
      <c r="E237" s="44">
        <f>'2.HACER PEDIDO ACA'!J246</f>
        <v>0</v>
      </c>
      <c r="F237" s="45">
        <f>'2.HACER PEDIDO ACA'!K246</f>
        <v>69990</v>
      </c>
      <c r="G237" s="46">
        <f>Tabla6_23252[[#This Row],[CANTIDAD]]*Tabla6_23252[[#This Row],[PRECIO]]</f>
        <v>0</v>
      </c>
      <c r="H237" t="str">
        <f>IF(Tabla6_23252[[#This Row],[CANTIDAD]]&gt;0,"Agregado","No agrega")</f>
        <v>No agrega</v>
      </c>
    </row>
    <row r="238" spans="1:8" ht="20.399999999999999">
      <c r="B238" s="48" t="s">
        <v>9</v>
      </c>
      <c r="C238" s="43">
        <f>'2.HACER PEDIDO ACA'!C247</f>
        <v>0</v>
      </c>
      <c r="D238" s="22">
        <f>'2.HACER PEDIDO ACA'!D247</f>
        <v>0</v>
      </c>
      <c r="E238" s="44">
        <f>'2.HACER PEDIDO ACA'!J247</f>
        <v>0</v>
      </c>
      <c r="F238" s="45">
        <f>'2.HACER PEDIDO ACA'!K247</f>
        <v>0</v>
      </c>
      <c r="G238" s="46">
        <f>Tabla6_23252[[#This Row],[CANTIDAD]]*Tabla6_23252[[#This Row],[PRECIO]]</f>
        <v>0</v>
      </c>
      <c r="H238" t="str">
        <f>IF(Tabla6_23252[[#This Row],[CANTIDAD]]&gt;0,"Agregado","No agrega")</f>
        <v>No agrega</v>
      </c>
    </row>
    <row r="239" spans="1:8" ht="20.399999999999999">
      <c r="B239" s="48" t="s">
        <v>9</v>
      </c>
      <c r="C239" s="43">
        <f>'2.HACER PEDIDO ACA'!C248</f>
        <v>0</v>
      </c>
      <c r="D239" s="22">
        <f>'2.HACER PEDIDO ACA'!D248</f>
        <v>0</v>
      </c>
      <c r="E239" s="44">
        <f>'2.HACER PEDIDO ACA'!J248</f>
        <v>0</v>
      </c>
      <c r="F239" s="45">
        <f>'2.HACER PEDIDO ACA'!K248</f>
        <v>0</v>
      </c>
      <c r="G239" s="46">
        <f>Tabla6_23252[[#This Row],[CANTIDAD]]*Tabla6_23252[[#This Row],[PRECIO]]</f>
        <v>0</v>
      </c>
      <c r="H239" t="str">
        <f>IF(Tabla6_23252[[#This Row],[CANTIDAD]]&gt;0,"Agregado","No agrega")</f>
        <v>No agrega</v>
      </c>
    </row>
    <row r="240" spans="1:8" ht="40.799999999999997">
      <c r="A240" s="29"/>
      <c r="B240" s="49" t="str">
        <f>'2.HACER PEDIDO ACA'!B249</f>
        <v>A</v>
      </c>
      <c r="C240" s="43">
        <f>'2.HACER PEDIDO ACA'!C249</f>
        <v>1</v>
      </c>
      <c r="D240" s="22" t="str">
        <f>'2.HACER PEDIDO ACA'!D249</f>
        <v>Soplete Turbo
C/Manguera- Chispero</v>
      </c>
      <c r="E240" s="44">
        <f>'2.HACER PEDIDO ACA'!J249</f>
        <v>0</v>
      </c>
      <c r="F240" s="45">
        <f>'2.HACER PEDIDO ACA'!K249</f>
        <v>27990</v>
      </c>
      <c r="G240" s="46">
        <f>Tabla6_23252[[#This Row],[CANTIDAD]]*Tabla6_23252[[#This Row],[PRECIO]]</f>
        <v>0</v>
      </c>
      <c r="H240" t="str">
        <f>IF(Tabla6_23252[[#This Row],[CANTIDAD]]&gt;0,"Agregado","No agrega")</f>
        <v>No agrega</v>
      </c>
    </row>
    <row r="241" spans="1:8" ht="42" customHeight="1">
      <c r="A241" s="30"/>
      <c r="B241" s="49" t="str">
        <f>'2.HACER PEDIDO ACA'!B250</f>
        <v>A</v>
      </c>
      <c r="C241" s="43">
        <f>'2.HACER PEDIDO ACA'!C250</f>
        <v>2</v>
      </c>
      <c r="D241" s="22" t="str">
        <f>'2.HACER PEDIDO ACA'!D250</f>
        <v>Soplete Turbo
Doble con Chispero</v>
      </c>
      <c r="E241" s="44">
        <f>'2.HACER PEDIDO ACA'!J250</f>
        <v>0</v>
      </c>
      <c r="F241" s="45">
        <f>'2.HACER PEDIDO ACA'!K250</f>
        <v>39990</v>
      </c>
      <c r="G241" s="46">
        <f>Tabla6_23252[[#This Row],[CANTIDAD]]*Tabla6_23252[[#This Row],[PRECIO]]</f>
        <v>0</v>
      </c>
      <c r="H241" t="str">
        <f>IF(Tabla6_23252[[#This Row],[CANTIDAD]]&gt;0,"Agregado","No agrega")</f>
        <v>No agrega</v>
      </c>
    </row>
    <row r="242" spans="1:8" ht="18.600000000000001" customHeight="1">
      <c r="A242" s="30"/>
      <c r="B242" s="49" t="str">
        <f>'2.HACER PEDIDO ACA'!B251</f>
        <v>A</v>
      </c>
      <c r="C242" s="43">
        <f>'2.HACER PEDIDO ACA'!C251</f>
        <v>3</v>
      </c>
      <c r="D242" s="22" t="str">
        <f>'2.HACER PEDIDO ACA'!D251</f>
        <v>Soplete c/manguera
Alta Presion GLP</v>
      </c>
      <c r="E242" s="44">
        <f>'2.HACER PEDIDO ACA'!J251</f>
        <v>0</v>
      </c>
      <c r="F242" s="45">
        <f>'2.HACER PEDIDO ACA'!K251</f>
        <v>23750</v>
      </c>
      <c r="G242" s="46">
        <f>Tabla6_23252[[#This Row],[CANTIDAD]]*Tabla6_23252[[#This Row],[PRECIO]]</f>
        <v>0</v>
      </c>
      <c r="H242" t="str">
        <f>IF(Tabla6_23252[[#This Row],[CANTIDAD]]&gt;0,"Agregado","No agrega")</f>
        <v>No agrega</v>
      </c>
    </row>
    <row r="243" spans="1:8" ht="22.2" customHeight="1">
      <c r="A243" s="30"/>
      <c r="B243" s="49" t="str">
        <f>'2.HACER PEDIDO ACA'!B252</f>
        <v>A</v>
      </c>
      <c r="C243" s="43">
        <f>'2.HACER PEDIDO ACA'!C252</f>
        <v>4</v>
      </c>
      <c r="D243" s="22" t="str">
        <f>'2.HACER PEDIDO ACA'!D252</f>
        <v>Soplete butano para Estaño</v>
      </c>
      <c r="E243" s="44">
        <f>'2.HACER PEDIDO ACA'!J252</f>
        <v>0</v>
      </c>
      <c r="F243" s="45">
        <f>'2.HACER PEDIDO ACA'!K252</f>
        <v>14700</v>
      </c>
      <c r="G243" s="46">
        <f>Tabla6_23252[[#This Row],[CANTIDAD]]*Tabla6_23252[[#This Row],[PRECIO]]</f>
        <v>0</v>
      </c>
      <c r="H243" t="str">
        <f>IF(Tabla6_23252[[#This Row],[CANTIDAD]]&gt;0,"Agregado","No agrega")</f>
        <v>No agrega</v>
      </c>
    </row>
    <row r="244" spans="1:8" ht="42" customHeight="1">
      <c r="A244" s="30"/>
      <c r="B244" s="49" t="str">
        <f>'2.HACER PEDIDO ACA'!B253</f>
        <v>A</v>
      </c>
      <c r="C244" s="43">
        <f>'2.HACER PEDIDO ACA'!C253</f>
        <v>5</v>
      </c>
      <c r="D244" s="22" t="str">
        <f>'2.HACER PEDIDO ACA'!D253</f>
        <v>Gas Butano</v>
      </c>
      <c r="E244" s="44">
        <f>'2.HACER PEDIDO ACA'!J253</f>
        <v>0</v>
      </c>
      <c r="F244" s="45">
        <f>'2.HACER PEDIDO ACA'!K253</f>
        <v>2100</v>
      </c>
      <c r="G244" s="46">
        <f>Tabla6_23252[[#This Row],[CANTIDAD]]*Tabla6_23252[[#This Row],[PRECIO]]</f>
        <v>0</v>
      </c>
      <c r="H244" t="str">
        <f>IF(Tabla6_23252[[#This Row],[CANTIDAD]]&gt;0,"Agregado","No agrega")</f>
        <v>No agrega</v>
      </c>
    </row>
    <row r="245" spans="1:8" ht="20.399999999999999">
      <c r="B245" s="49" t="str">
        <f>'2.HACER PEDIDO ACA'!B254</f>
        <v>A</v>
      </c>
      <c r="C245" s="43">
        <f>'2.HACER PEDIDO ACA'!C254</f>
        <v>6</v>
      </c>
      <c r="D245" s="22" t="str">
        <f>'2.HACER PEDIDO ACA'!D254</f>
        <v>Gas Mapp</v>
      </c>
      <c r="E245" s="44">
        <f>'2.HACER PEDIDO ACA'!J254</f>
        <v>0</v>
      </c>
      <c r="F245" s="45">
        <f>'2.HACER PEDIDO ACA'!K254</f>
        <v>8800</v>
      </c>
      <c r="G245" s="46">
        <f>Tabla6_23252[[#This Row],[CANTIDAD]]*Tabla6_23252[[#This Row],[PRECIO]]</f>
        <v>0</v>
      </c>
      <c r="H245" t="str">
        <f>IF(Tabla6_23252[[#This Row],[CANTIDAD]]&gt;0,"Agregado","No agrega")</f>
        <v>No agrega</v>
      </c>
    </row>
    <row r="246" spans="1:8" ht="20.399999999999999">
      <c r="B246" s="49" t="str">
        <f>'2.HACER PEDIDO ACA'!B255</f>
        <v>A</v>
      </c>
      <c r="C246" s="43">
        <f>'2.HACER PEDIDO ACA'!C255</f>
        <v>7</v>
      </c>
      <c r="D246" s="22" t="str">
        <f>'2.HACER PEDIDO ACA'!D255</f>
        <v>Fundente Soldadura a la plata 226 Gr</v>
      </c>
      <c r="E246" s="44">
        <f>'2.HACER PEDIDO ACA'!J255</f>
        <v>0</v>
      </c>
      <c r="F246" s="45">
        <f>'2.HACER PEDIDO ACA'!K255</f>
        <v>8000</v>
      </c>
      <c r="G246" s="46">
        <f>Tabla6_23252[[#This Row],[CANTIDAD]]*Tabla6_23252[[#This Row],[PRECIO]]</f>
        <v>0</v>
      </c>
      <c r="H246" t="str">
        <f>IF(Tabla6_23252[[#This Row],[CANTIDAD]]&gt;0,"Agregado","No agrega")</f>
        <v>No agrega</v>
      </c>
    </row>
    <row r="247" spans="1:8" ht="20.399999999999999">
      <c r="B247" s="49" t="str">
        <f>'2.HACER PEDIDO ACA'!B256</f>
        <v>A</v>
      </c>
      <c r="C247" s="43">
        <f>'2.HACER PEDIDO ACA'!C256</f>
        <v>8</v>
      </c>
      <c r="D247" s="22" t="str">
        <f>'2.HACER PEDIDO ACA'!D256</f>
        <v>Soldadura a la plata 15% 46 cms</v>
      </c>
      <c r="E247" s="44">
        <f>'2.HACER PEDIDO ACA'!J256</f>
        <v>0</v>
      </c>
      <c r="F247" s="45">
        <f>'2.HACER PEDIDO ACA'!K256</f>
        <v>1700</v>
      </c>
      <c r="G247" s="46">
        <f>Tabla6_23252[[#This Row],[CANTIDAD]]*Tabla6_23252[[#This Row],[PRECIO]]</f>
        <v>0</v>
      </c>
      <c r="H247" t="str">
        <f>IF(Tabla6_23252[[#This Row],[CANTIDAD]]&gt;0,"Agregado","No agrega")</f>
        <v>No agrega</v>
      </c>
    </row>
    <row r="248" spans="1:8" ht="40.799999999999997">
      <c r="B248" s="49" t="str">
        <f>'2.HACER PEDIDO ACA'!B257</f>
        <v>A</v>
      </c>
      <c r="C248" s="43">
        <f>'2.HACER PEDIDO ACA'!C257</f>
        <v>9</v>
      </c>
      <c r="D248" s="22" t="str">
        <f>'2.HACER PEDIDO ACA'!D257</f>
        <v>Soldadura 
Estaño 1 mt</v>
      </c>
      <c r="E248" s="44">
        <f>'2.HACER PEDIDO ACA'!J257</f>
        <v>0</v>
      </c>
      <c r="F248" s="45">
        <f>'2.HACER PEDIDO ACA'!K257</f>
        <v>3450</v>
      </c>
      <c r="G248" s="46">
        <f>Tabla6_23252[[#This Row],[CANTIDAD]]*Tabla6_23252[[#This Row],[PRECIO]]</f>
        <v>0</v>
      </c>
      <c r="H248" t="str">
        <f>IF(Tabla6_23252[[#This Row],[CANTIDAD]]&gt;0,"Agregado","No agrega")</f>
        <v>No agrega</v>
      </c>
    </row>
    <row r="249" spans="1:8" ht="20.399999999999999">
      <c r="B249" s="49" t="str">
        <f>'2.HACER PEDIDO ACA'!B258</f>
        <v>A</v>
      </c>
      <c r="C249" s="43">
        <f>'2.HACER PEDIDO ACA'!C258</f>
        <v>10</v>
      </c>
      <c r="D249" s="22" t="str">
        <f>'2.HACER PEDIDO ACA'!D258</f>
        <v>Pasta de Soldar</v>
      </c>
      <c r="E249" s="44">
        <f>'2.HACER PEDIDO ACA'!J258</f>
        <v>0</v>
      </c>
      <c r="F249" s="45">
        <f>'2.HACER PEDIDO ACA'!K258</f>
        <v>1250</v>
      </c>
      <c r="G249" s="46">
        <f>Tabla6_23252[[#This Row],[CANTIDAD]]*Tabla6_23252[[#This Row],[PRECIO]]</f>
        <v>0</v>
      </c>
      <c r="H249" t="str">
        <f>IF(Tabla6_23252[[#This Row],[CANTIDAD]]&gt;0,"Agregado","No agrega")</f>
        <v>No agrega</v>
      </c>
    </row>
    <row r="250" spans="1:8" ht="40.799999999999997">
      <c r="B250" s="49" t="str">
        <f>'2.HACER PEDIDO ACA'!B259</f>
        <v>A</v>
      </c>
      <c r="C250" s="43">
        <f>'2.HACER PEDIDO ACA'!C259</f>
        <v>11</v>
      </c>
      <c r="D250" s="22" t="str">
        <f>'2.HACER PEDIDO ACA'!D259</f>
        <v>Estaño 1 mt 
más pasta chica</v>
      </c>
      <c r="E250" s="44">
        <f>'2.HACER PEDIDO ACA'!J259</f>
        <v>0</v>
      </c>
      <c r="F250" s="45">
        <f>'2.HACER PEDIDO ACA'!K259</f>
        <v>4000</v>
      </c>
      <c r="G250" s="46">
        <f>Tabla6_23252[[#This Row],[CANTIDAD]]*Tabla6_23252[[#This Row],[PRECIO]]</f>
        <v>0</v>
      </c>
      <c r="H250" t="str">
        <f>IF(Tabla6_23252[[#This Row],[CANTIDAD]]&gt;0,"Agregado","No agrega")</f>
        <v>No agrega</v>
      </c>
    </row>
    <row r="251" spans="1:8" ht="20.399999999999999">
      <c r="B251" s="49" t="str">
        <f>'2.HACER PEDIDO ACA'!B260</f>
        <v>A</v>
      </c>
      <c r="C251" s="43">
        <f>'2.HACER PEDIDO ACA'!C260</f>
        <v>12</v>
      </c>
      <c r="D251" s="22" t="str">
        <f>'2.HACER PEDIDO ACA'!D260</f>
        <v>Acido Muriatico 1 Lt</v>
      </c>
      <c r="E251" s="44">
        <f>'2.HACER PEDIDO ACA'!J260</f>
        <v>0</v>
      </c>
      <c r="F251" s="45">
        <f>'2.HACER PEDIDO ACA'!K260</f>
        <v>1000</v>
      </c>
      <c r="G251" s="46">
        <f>Tabla6_23252[[#This Row],[CANTIDAD]]*Tabla6_23252[[#This Row],[PRECIO]]</f>
        <v>0</v>
      </c>
      <c r="H251" t="str">
        <f>IF(Tabla6_23252[[#This Row],[CANTIDAD]]&gt;0,"Agregado","No agrega")</f>
        <v>No agrega</v>
      </c>
    </row>
    <row r="252" spans="1:8" ht="40.799999999999997">
      <c r="B252" s="49" t="str">
        <f>'2.HACER PEDIDO ACA'!B261</f>
        <v>A</v>
      </c>
      <c r="C252" s="43">
        <f>'2.HACER PEDIDO ACA'!C261</f>
        <v>13</v>
      </c>
      <c r="D252" s="22" t="str">
        <f>'2.HACER PEDIDO ACA'!D261</f>
        <v>Desincrustante
Limpieza Sarro</v>
      </c>
      <c r="E252" s="44">
        <f>'2.HACER PEDIDO ACA'!J261</f>
        <v>0</v>
      </c>
      <c r="F252" s="45">
        <f>'2.HACER PEDIDO ACA'!K261</f>
        <v>9500</v>
      </c>
      <c r="G252" s="46">
        <f>Tabla6_23252[[#This Row],[CANTIDAD]]*Tabla6_23252[[#This Row],[PRECIO]]</f>
        <v>0</v>
      </c>
      <c r="H252" t="str">
        <f>IF(Tabla6_23252[[#This Row],[CANTIDAD]]&gt;0,"Agregado","No agrega")</f>
        <v>No agrega</v>
      </c>
    </row>
    <row r="253" spans="1:8" ht="20.399999999999999">
      <c r="B253" s="49" t="str">
        <f>'2.HACER PEDIDO ACA'!B262</f>
        <v>A</v>
      </c>
      <c r="C253" s="43">
        <f>'2.HACER PEDIDO ACA'!C262</f>
        <v>14</v>
      </c>
      <c r="D253" s="22" t="str">
        <f>'2.HACER PEDIDO ACA'!D262</f>
        <v>Fumigador 5 lts</v>
      </c>
      <c r="E253" s="44">
        <f>'2.HACER PEDIDO ACA'!J262</f>
        <v>0</v>
      </c>
      <c r="F253" s="45">
        <f>'2.HACER PEDIDO ACA'!K262</f>
        <v>11000</v>
      </c>
      <c r="G253" s="46">
        <f>Tabla6_23252[[#This Row],[CANTIDAD]]*Tabla6_23252[[#This Row],[PRECIO]]</f>
        <v>0</v>
      </c>
      <c r="H253" t="str">
        <f>IF(Tabla6_23252[[#This Row],[CANTIDAD]]&gt;0,"Agregado","No agrega")</f>
        <v>No agrega</v>
      </c>
    </row>
    <row r="254" spans="1:8" ht="20.399999999999999">
      <c r="B254" s="49" t="str">
        <f>'2.HACER PEDIDO ACA'!B263</f>
        <v>A</v>
      </c>
      <c r="C254" s="43">
        <f>'2.HACER PEDIDO ACA'!C263</f>
        <v>15</v>
      </c>
      <c r="D254" s="22" t="str">
        <f>'2.HACER PEDIDO ACA'!D263</f>
        <v>Fumigador 8 Lts</v>
      </c>
      <c r="E254" s="44">
        <f>'2.HACER PEDIDO ACA'!J263</f>
        <v>0</v>
      </c>
      <c r="F254" s="45">
        <f>'2.HACER PEDIDO ACA'!K263</f>
        <v>12800</v>
      </c>
      <c r="G254" s="46">
        <f>Tabla6_23252[[#This Row],[CANTIDAD]]*Tabla6_23252[[#This Row],[PRECIO]]</f>
        <v>0</v>
      </c>
      <c r="H254" t="str">
        <f>IF(Tabla6_23252[[#This Row],[CANTIDAD]]&gt;0,"Agregado","No agrega")</f>
        <v>No agrega</v>
      </c>
    </row>
    <row r="255" spans="1:8" ht="40.799999999999997">
      <c r="B255" s="49" t="s">
        <v>10</v>
      </c>
      <c r="C255" s="43">
        <f>'2.HACER PEDIDO ACA'!C264</f>
        <v>16</v>
      </c>
      <c r="D255" s="22" t="str">
        <f>'2.HACER PEDIDO ACA'!D264</f>
        <v>Bomba
Adaptada 5 Lts</v>
      </c>
      <c r="E255" s="44">
        <f>'2.HACER PEDIDO ACA'!J264</f>
        <v>0</v>
      </c>
      <c r="F255" s="45">
        <f>'2.HACER PEDIDO ACA'!K264</f>
        <v>16990</v>
      </c>
      <c r="G255" s="46">
        <f>Tabla6_23252[[#This Row],[CANTIDAD]]*Tabla6_23252[[#This Row],[PRECIO]]</f>
        <v>0</v>
      </c>
      <c r="H255" t="str">
        <f>IF(Tabla6_23252[[#This Row],[CANTIDAD]]&gt;0,"Agregado","No agrega")</f>
        <v>No agrega</v>
      </c>
    </row>
    <row r="256" spans="1:8" ht="40.799999999999997">
      <c r="B256" s="49" t="s">
        <v>10</v>
      </c>
      <c r="C256" s="43">
        <f>'2.HACER PEDIDO ACA'!C265</f>
        <v>17</v>
      </c>
      <c r="D256" s="22" t="str">
        <f>'2.HACER PEDIDO ACA'!D265</f>
        <v>Bomba 
Adaptada 8lts</v>
      </c>
      <c r="E256" s="44">
        <f>'2.HACER PEDIDO ACA'!J265</f>
        <v>0</v>
      </c>
      <c r="F256" s="45">
        <f>'2.HACER PEDIDO ACA'!K265</f>
        <v>18990</v>
      </c>
      <c r="G256" s="46">
        <f>Tabla6_23252[[#This Row],[CANTIDAD]]*Tabla6_23252[[#This Row],[PRECIO]]</f>
        <v>0</v>
      </c>
      <c r="H256" t="str">
        <f>IF(Tabla6_23252[[#This Row],[CANTIDAD]]&gt;0,"Agregado","No agrega")</f>
        <v>No agrega</v>
      </c>
    </row>
    <row r="257" spans="2:8" ht="40.799999999999997">
      <c r="B257" s="49" t="s">
        <v>10</v>
      </c>
      <c r="C257" s="43">
        <f>'2.HACER PEDIDO ACA'!C266</f>
        <v>18</v>
      </c>
      <c r="D257" s="22" t="str">
        <f>'2.HACER PEDIDO ACA'!D266</f>
        <v>Filtro RED
 Entrada Agua 3/4</v>
      </c>
      <c r="E257" s="44">
        <f>'2.HACER PEDIDO ACA'!J266</f>
        <v>0</v>
      </c>
      <c r="F257" s="45">
        <f>'2.HACER PEDIDO ACA'!K266</f>
        <v>24990</v>
      </c>
      <c r="G257" s="46">
        <f>Tabla6_23252[[#This Row],[CANTIDAD]]*Tabla6_23252[[#This Row],[PRECIO]]</f>
        <v>0</v>
      </c>
      <c r="H257" t="str">
        <f>IF(Tabla6_23252[[#This Row],[CANTIDAD]]&gt;0,"Agregado","No agrega")</f>
        <v>No agrega</v>
      </c>
    </row>
    <row r="258" spans="2:8" ht="40.799999999999997">
      <c r="B258" s="49" t="s">
        <v>10</v>
      </c>
      <c r="C258" s="43">
        <f>'2.HACER PEDIDO ACA'!C267</f>
        <v>19</v>
      </c>
      <c r="D258" s="22" t="str">
        <f>'2.HACER PEDIDO ACA'!D267</f>
        <v>Filtro 
Polifosfato Calefont</v>
      </c>
      <c r="E258" s="44">
        <f>'2.HACER PEDIDO ACA'!J267</f>
        <v>0</v>
      </c>
      <c r="F258" s="45">
        <f>'2.HACER PEDIDO ACA'!K267</f>
        <v>16990</v>
      </c>
      <c r="G258" s="46">
        <f>Tabla6_23252[[#This Row],[CANTIDAD]]*Tabla6_23252[[#This Row],[PRECIO]]</f>
        <v>0</v>
      </c>
      <c r="H258" t="str">
        <f>IF(Tabla6_23252[[#This Row],[CANTIDAD]]&gt;0,"Agregado","No agrega")</f>
        <v>No agrega</v>
      </c>
    </row>
    <row r="259" spans="2:8" ht="40.799999999999997">
      <c r="B259" s="49" t="s">
        <v>10</v>
      </c>
      <c r="C259" s="43">
        <f>'2.HACER PEDIDO ACA'!C268</f>
        <v>20</v>
      </c>
      <c r="D259" s="22" t="str">
        <f>'2.HACER PEDIDO ACA'!D268</f>
        <v>Recarga 
Cristales Polifosfato</v>
      </c>
      <c r="E259" s="44">
        <f>'2.HACER PEDIDO ACA'!J268</f>
        <v>0</v>
      </c>
      <c r="F259" s="45">
        <f>'2.HACER PEDIDO ACA'!K268</f>
        <v>13500</v>
      </c>
      <c r="G259" s="46">
        <f>Tabla6_23252[[#This Row],[CANTIDAD]]*Tabla6_23252[[#This Row],[PRECIO]]</f>
        <v>0</v>
      </c>
      <c r="H259" t="str">
        <f>IF(Tabla6_23252[[#This Row],[CANTIDAD]]&gt;0,"Agregado","No agrega")</f>
        <v>No agrega</v>
      </c>
    </row>
    <row r="260" spans="2:8" ht="40.799999999999997">
      <c r="B260" s="49" t="s">
        <v>10</v>
      </c>
      <c r="C260" s="43">
        <f>'2.HACER PEDIDO ACA'!C269</f>
        <v>21</v>
      </c>
      <c r="D260" s="22" t="str">
        <f>'2.HACER PEDIDO ACA'!D269</f>
        <v>Filtro Y 1/2 
Salida Calefont</v>
      </c>
      <c r="E260" s="44">
        <f>'2.HACER PEDIDO ACA'!J269</f>
        <v>0</v>
      </c>
      <c r="F260" s="45">
        <f>'2.HACER PEDIDO ACA'!K269</f>
        <v>3890</v>
      </c>
      <c r="G260" s="46">
        <f>Tabla6_23252[[#This Row],[CANTIDAD]]*Tabla6_23252[[#This Row],[PRECIO]]</f>
        <v>0</v>
      </c>
      <c r="H260" t="str">
        <f>IF(Tabla6_23252[[#This Row],[CANTIDAD]]&gt;0,"Agregado","No agrega")</f>
        <v>No agrega</v>
      </c>
    </row>
    <row r="261" spans="2:8" ht="20.399999999999999">
      <c r="B261" s="49" t="s">
        <v>10</v>
      </c>
      <c r="C261" s="43">
        <f>'2.HACER PEDIDO ACA'!C270</f>
        <v>22</v>
      </c>
      <c r="D261" s="22" t="str">
        <f>'2.HACER PEDIDO ACA'!D270</f>
        <v>Aireador Lavaplatos 1/2</v>
      </c>
      <c r="E261" s="44">
        <f>'2.HACER PEDIDO ACA'!J270</f>
        <v>0</v>
      </c>
      <c r="F261" s="45">
        <f>'2.HACER PEDIDO ACA'!K270</f>
        <v>300</v>
      </c>
      <c r="G261" s="46">
        <f>Tabla6_23252[[#This Row],[CANTIDAD]]*Tabla6_23252[[#This Row],[PRECIO]]</f>
        <v>0</v>
      </c>
      <c r="H261" t="str">
        <f>IF(Tabla6_23252[[#This Row],[CANTIDAD]]&gt;0,"Agregado","No agrega")</f>
        <v>No agrega</v>
      </c>
    </row>
    <row r="262" spans="2:8" ht="40.799999999999997">
      <c r="B262" s="49" t="s">
        <v>10</v>
      </c>
      <c r="C262" s="43">
        <f>'2.HACER PEDIDO ACA'!C271</f>
        <v>23</v>
      </c>
      <c r="D262" s="22" t="str">
        <f>'2.HACER PEDIDO ACA'!D271</f>
        <v>Aireador Bronce
Lavaplatos 1/2</v>
      </c>
      <c r="E262" s="44">
        <f>'2.HACER PEDIDO ACA'!J271</f>
        <v>0</v>
      </c>
      <c r="F262" s="45">
        <f>'2.HACER PEDIDO ACA'!K271</f>
        <v>1600</v>
      </c>
      <c r="G262" s="46">
        <f>Tabla6_23252[[#This Row],[CANTIDAD]]*Tabla6_23252[[#This Row],[PRECIO]]</f>
        <v>0</v>
      </c>
      <c r="H262" t="str">
        <f>IF(Tabla6_23252[[#This Row],[CANTIDAD]]&gt;0,"Agregado","No agrega")</f>
        <v>No agrega</v>
      </c>
    </row>
    <row r="263" spans="2:8" ht="40.799999999999997">
      <c r="B263" s="49" t="s">
        <v>10</v>
      </c>
      <c r="C263" s="43">
        <f>'2.HACER PEDIDO ACA'!C272</f>
        <v>24</v>
      </c>
      <c r="D263" s="22" t="str">
        <f>'2.HACER PEDIDO ACA'!D272</f>
        <v>Aireador con 
Filtro 20mm</v>
      </c>
      <c r="E263" s="44">
        <f>'2.HACER PEDIDO ACA'!J272</f>
        <v>0</v>
      </c>
      <c r="F263" s="45">
        <f>'2.HACER PEDIDO ACA'!K272</f>
        <v>1790</v>
      </c>
      <c r="G263" s="46">
        <f>Tabla6_23252[[#This Row],[CANTIDAD]]*Tabla6_23252[[#This Row],[PRECIO]]</f>
        <v>0</v>
      </c>
      <c r="H263" t="str">
        <f>IF(Tabla6_23252[[#This Row],[CANTIDAD]]&gt;0,"Agregado","No agrega")</f>
        <v>No agrega</v>
      </c>
    </row>
    <row r="264" spans="2:8" ht="40.799999999999997">
      <c r="B264" s="49" t="s">
        <v>10</v>
      </c>
      <c r="C264" s="43">
        <f>'2.HACER PEDIDO ACA'!C273</f>
        <v>25</v>
      </c>
      <c r="D264" s="22" t="str">
        <f>'2.HACER PEDIDO ACA'!D273</f>
        <v>Flexible Corto Calefont 20 cms 1/2 hi hi</v>
      </c>
      <c r="E264" s="44">
        <f>'2.HACER PEDIDO ACA'!J273</f>
        <v>0</v>
      </c>
      <c r="F264" s="45">
        <f>'2.HACER PEDIDO ACA'!K273</f>
        <v>1800</v>
      </c>
      <c r="G264" s="46">
        <f>Tabla6_23252[[#This Row],[CANTIDAD]]*Tabla6_23252[[#This Row],[PRECIO]]</f>
        <v>0</v>
      </c>
      <c r="H264" t="str">
        <f>IF(Tabla6_23252[[#This Row],[CANTIDAD]]&gt;0,"Agregado","No agrega")</f>
        <v>No agrega</v>
      </c>
    </row>
    <row r="265" spans="2:8" ht="20.399999999999999">
      <c r="B265" s="49" t="s">
        <v>10</v>
      </c>
      <c r="C265" s="43">
        <f>'2.HACER PEDIDO ACA'!C274</f>
        <v>26</v>
      </c>
      <c r="D265" s="22" t="str">
        <f>'2.HACER PEDIDO ACA'!D274</f>
        <v>Flexible Calefont 30 cms 1/2 hi hi</v>
      </c>
      <c r="E265" s="44">
        <f>'2.HACER PEDIDO ACA'!J274</f>
        <v>0</v>
      </c>
      <c r="F265" s="45">
        <f>'2.HACER PEDIDO ACA'!K274</f>
        <v>2200</v>
      </c>
      <c r="G265" s="46">
        <f>Tabla6_23252[[#This Row],[CANTIDAD]]*Tabla6_23252[[#This Row],[PRECIO]]</f>
        <v>0</v>
      </c>
      <c r="H265" t="str">
        <f>IF(Tabla6_23252[[#This Row],[CANTIDAD]]&gt;0,"Agregado","No agrega")</f>
        <v>No agrega</v>
      </c>
    </row>
    <row r="266" spans="2:8" ht="20.399999999999999">
      <c r="B266" s="49" t="s">
        <v>10</v>
      </c>
      <c r="C266" s="43">
        <f>'2.HACER PEDIDO ACA'!C275</f>
        <v>27</v>
      </c>
      <c r="D266" s="22" t="str">
        <f>'2.HACER PEDIDO ACA'!D275</f>
        <v>Flexible agua 30 cms 1/2 hi hi</v>
      </c>
      <c r="E266" s="44">
        <f>'2.HACER PEDIDO ACA'!J275</f>
        <v>0</v>
      </c>
      <c r="F266" s="45">
        <f>'2.HACER PEDIDO ACA'!K275</f>
        <v>1250</v>
      </c>
      <c r="G266" s="46">
        <f>Tabla6_23252[[#This Row],[CANTIDAD]]*Tabla6_23252[[#This Row],[PRECIO]]</f>
        <v>0</v>
      </c>
      <c r="H266" t="str">
        <f>IF(Tabla6_23252[[#This Row],[CANTIDAD]]&gt;0,"Agregado","No agrega")</f>
        <v>No agrega</v>
      </c>
    </row>
    <row r="267" spans="2:8" ht="20.399999999999999">
      <c r="B267" s="49" t="s">
        <v>10</v>
      </c>
      <c r="C267" s="43">
        <f>'2.HACER PEDIDO ACA'!C276</f>
        <v>28</v>
      </c>
      <c r="D267" s="22" t="str">
        <f>'2.HACER PEDIDO ACA'!D276</f>
        <v>Flexible agua 30 cms1/2 hi he</v>
      </c>
      <c r="E267" s="44">
        <f>'2.HACER PEDIDO ACA'!J276</f>
        <v>0</v>
      </c>
      <c r="F267" s="45">
        <f>'2.HACER PEDIDO ACA'!K276</f>
        <v>1250</v>
      </c>
      <c r="G267" s="46">
        <f>Tabla6_23252[[#This Row],[CANTIDAD]]*Tabla6_23252[[#This Row],[PRECIO]]</f>
        <v>0</v>
      </c>
      <c r="H267" t="str">
        <f>IF(Tabla6_23252[[#This Row],[CANTIDAD]]&gt;0,"Agregado","No agrega")</f>
        <v>No agrega</v>
      </c>
    </row>
    <row r="268" spans="2:8" ht="20.399999999999999">
      <c r="B268" s="49" t="s">
        <v>10</v>
      </c>
      <c r="C268" s="43">
        <f>'2.HACER PEDIDO ACA'!C277</f>
        <v>29</v>
      </c>
      <c r="D268" s="22" t="str">
        <f>'2.HACER PEDIDO ACA'!D277</f>
        <v xml:space="preserve">Flexible agua 40 cms1/2 hi hi  </v>
      </c>
      <c r="E268" s="44">
        <f>'2.HACER PEDIDO ACA'!J277</f>
        <v>0</v>
      </c>
      <c r="F268" s="45">
        <f>'2.HACER PEDIDO ACA'!K277</f>
        <v>1400</v>
      </c>
      <c r="G268" s="46">
        <f>Tabla6_23252[[#This Row],[CANTIDAD]]*Tabla6_23252[[#This Row],[PRECIO]]</f>
        <v>0</v>
      </c>
      <c r="H268" t="str">
        <f>IF(Tabla6_23252[[#This Row],[CANTIDAD]]&gt;0,"Agregado","No agrega")</f>
        <v>No agrega</v>
      </c>
    </row>
    <row r="269" spans="2:8" ht="20.399999999999999">
      <c r="B269" s="49" t="s">
        <v>10</v>
      </c>
      <c r="C269" s="43">
        <f>'2.HACER PEDIDO ACA'!C278</f>
        <v>30</v>
      </c>
      <c r="D269" s="22" t="str">
        <f>'2.HACER PEDIDO ACA'!D278</f>
        <v>Flexible agua 40 cms1/2 hi he</v>
      </c>
      <c r="E269" s="44">
        <f>'2.HACER PEDIDO ACA'!J278</f>
        <v>0</v>
      </c>
      <c r="F269" s="45">
        <f>'2.HACER PEDIDO ACA'!K278</f>
        <v>1400</v>
      </c>
      <c r="G269" s="46">
        <f>Tabla6_23252[[#This Row],[CANTIDAD]]*Tabla6_23252[[#This Row],[PRECIO]]</f>
        <v>0</v>
      </c>
      <c r="H269" t="str">
        <f>IF(Tabla6_23252[[#This Row],[CANTIDAD]]&gt;0,"Agregado","No agrega")</f>
        <v>No agrega</v>
      </c>
    </row>
    <row r="270" spans="2:8" ht="20.399999999999999">
      <c r="B270" s="49" t="s">
        <v>10</v>
      </c>
      <c r="C270" s="43">
        <f>'2.HACER PEDIDO ACA'!C279</f>
        <v>31</v>
      </c>
      <c r="D270" s="22" t="str">
        <f>'2.HACER PEDIDO ACA'!D279</f>
        <v>Flexible agua 1/2 50 cms hi hi</v>
      </c>
      <c r="E270" s="44">
        <f>'2.HACER PEDIDO ACA'!J279</f>
        <v>0</v>
      </c>
      <c r="F270" s="45">
        <f>'2.HACER PEDIDO ACA'!K279</f>
        <v>1500</v>
      </c>
      <c r="G270" s="46">
        <f>Tabla6_23252[[#This Row],[CANTIDAD]]*Tabla6_23252[[#This Row],[PRECIO]]</f>
        <v>0</v>
      </c>
      <c r="H270" t="str">
        <f>IF(Tabla6_23252[[#This Row],[CANTIDAD]]&gt;0,"Agregado","No agrega")</f>
        <v>No agrega</v>
      </c>
    </row>
    <row r="271" spans="2:8" ht="20.399999999999999">
      <c r="B271" s="49" t="s">
        <v>10</v>
      </c>
      <c r="C271" s="43">
        <f>'2.HACER PEDIDO ACA'!C280</f>
        <v>32</v>
      </c>
      <c r="D271" s="22" t="str">
        <f>'2.HACER PEDIDO ACA'!D280</f>
        <v>Flexible agua 1/2 60 cms hi hi</v>
      </c>
      <c r="E271" s="44">
        <f>'2.HACER PEDIDO ACA'!J280</f>
        <v>0</v>
      </c>
      <c r="F271" s="45">
        <f>'2.HACER PEDIDO ACA'!K280</f>
        <v>1600</v>
      </c>
      <c r="G271" s="46">
        <f>Tabla6_23252[[#This Row],[CANTIDAD]]*Tabla6_23252[[#This Row],[PRECIO]]</f>
        <v>0</v>
      </c>
      <c r="H271" t="str">
        <f>IF(Tabla6_23252[[#This Row],[CANTIDAD]]&gt;0,"Agregado","No agrega")</f>
        <v>No agrega</v>
      </c>
    </row>
    <row r="272" spans="2:8" ht="20.399999999999999">
      <c r="B272" s="49" t="s">
        <v>10</v>
      </c>
      <c r="C272" s="43">
        <f>'2.HACER PEDIDO ACA'!C281</f>
        <v>33</v>
      </c>
      <c r="D272" s="22" t="str">
        <f>'2.HACER PEDIDO ACA'!D281</f>
        <v>Flexible agua 1/2 100 cms hi hi</v>
      </c>
      <c r="E272" s="44">
        <f>'2.HACER PEDIDO ACA'!J281</f>
        <v>0</v>
      </c>
      <c r="F272" s="45">
        <f>'2.HACER PEDIDO ACA'!K281</f>
        <v>2700</v>
      </c>
      <c r="G272" s="46">
        <f>Tabla6_23252[[#This Row],[CANTIDAD]]*Tabla6_23252[[#This Row],[PRECIO]]</f>
        <v>0</v>
      </c>
      <c r="H272" t="str">
        <f>IF(Tabla6_23252[[#This Row],[CANTIDAD]]&gt;0,"Agregado","No agrega")</f>
        <v>No agrega</v>
      </c>
    </row>
    <row r="273" spans="2:8" ht="40.799999999999997">
      <c r="B273" s="49" t="s">
        <v>10</v>
      </c>
      <c r="C273" s="43">
        <f>'2.HACER PEDIDO ACA'!C282</f>
        <v>34</v>
      </c>
      <c r="D273" s="22" t="str">
        <f>'2.HACER PEDIDO ACA'!D282</f>
        <v>Flexible Calefont 40 cms            1/2 x 3/4 hihi</v>
      </c>
      <c r="E273" s="44">
        <f>'2.HACER PEDIDO ACA'!J282</f>
        <v>0</v>
      </c>
      <c r="F273" s="45">
        <f>'2.HACER PEDIDO ACA'!K282</f>
        <v>3200</v>
      </c>
      <c r="G273" s="46">
        <f>Tabla6_23252[[#This Row],[CANTIDAD]]*Tabla6_23252[[#This Row],[PRECIO]]</f>
        <v>0</v>
      </c>
      <c r="H273" t="str">
        <f>IF(Tabla6_23252[[#This Row],[CANTIDAD]]&gt;0,"Agregado","No agrega")</f>
        <v>No agrega</v>
      </c>
    </row>
    <row r="274" spans="2:8" ht="20.399999999999999">
      <c r="B274" s="49" t="s">
        <v>10</v>
      </c>
      <c r="C274" s="43">
        <f>'2.HACER PEDIDO ACA'!C283</f>
        <v>35</v>
      </c>
      <c r="D274" s="22" t="str">
        <f>'2.HACER PEDIDO ACA'!D283</f>
        <v>Flexible Wc 1/2 x 7/8</v>
      </c>
      <c r="E274" s="44">
        <f>'2.HACER PEDIDO ACA'!J283</f>
        <v>0</v>
      </c>
      <c r="F274" s="45">
        <f>'2.HACER PEDIDO ACA'!K283</f>
        <v>900</v>
      </c>
      <c r="G274" s="46">
        <f>Tabla6_23252[[#This Row],[CANTIDAD]]*Tabla6_23252[[#This Row],[PRECIO]]</f>
        <v>0</v>
      </c>
      <c r="H274" t="str">
        <f>IF(Tabla6_23252[[#This Row],[CANTIDAD]]&gt;0,"Agregado","No agrega")</f>
        <v>No agrega</v>
      </c>
    </row>
    <row r="275" spans="2:8" ht="20.399999999999999">
      <c r="B275" s="49" t="s">
        <v>10</v>
      </c>
      <c r="C275" s="43">
        <f>'2.HACER PEDIDO ACA'!C284</f>
        <v>36</v>
      </c>
      <c r="D275" s="22" t="str">
        <f>'2.HACER PEDIDO ACA'!D284</f>
        <v>Flexible Ducha 2 mts</v>
      </c>
      <c r="E275" s="44">
        <f>'2.HACER PEDIDO ACA'!J284</f>
        <v>0</v>
      </c>
      <c r="F275" s="45">
        <f>'2.HACER PEDIDO ACA'!K284</f>
        <v>2100</v>
      </c>
      <c r="G275" s="46">
        <f>Tabla6_23252[[#This Row],[CANTIDAD]]*Tabla6_23252[[#This Row],[PRECIO]]</f>
        <v>0</v>
      </c>
      <c r="H275" t="str">
        <f>IF(Tabla6_23252[[#This Row],[CANTIDAD]]&gt;0,"Agregado","No agrega")</f>
        <v>No agrega</v>
      </c>
    </row>
    <row r="276" spans="2:8" ht="20.399999999999999">
      <c r="B276" s="49" t="s">
        <v>10</v>
      </c>
      <c r="C276" s="43">
        <f>'2.HACER PEDIDO ACA'!C285</f>
        <v>37</v>
      </c>
      <c r="D276" s="22" t="str">
        <f>'2.HACER PEDIDO ACA'!D285</f>
        <v>Flexible Ducha 1,5 mts</v>
      </c>
      <c r="E276" s="44">
        <f>'2.HACER PEDIDO ACA'!J285</f>
        <v>0</v>
      </c>
      <c r="F276" s="45">
        <f>'2.HACER PEDIDO ACA'!K285</f>
        <v>1700</v>
      </c>
      <c r="G276" s="46">
        <f>Tabla6_23252[[#This Row],[CANTIDAD]]*Tabla6_23252[[#This Row],[PRECIO]]</f>
        <v>0</v>
      </c>
      <c r="H276" t="str">
        <f>IF(Tabla6_23252[[#This Row],[CANTIDAD]]&gt;0,"Agregado","No agrega")</f>
        <v>No agrega</v>
      </c>
    </row>
    <row r="277" spans="2:8" ht="20.399999999999999">
      <c r="B277" s="49" t="s">
        <v>10</v>
      </c>
      <c r="C277" s="43">
        <f>'2.HACER PEDIDO ACA'!C286</f>
        <v>38</v>
      </c>
      <c r="D277" s="22" t="str">
        <f>'2.HACER PEDIDO ACA'!D286</f>
        <v>Challa Simple</v>
      </c>
      <c r="E277" s="44">
        <f>'2.HACER PEDIDO ACA'!J286</f>
        <v>0</v>
      </c>
      <c r="F277" s="45">
        <f>'2.HACER PEDIDO ACA'!K286</f>
        <v>1000</v>
      </c>
      <c r="G277" s="46">
        <f>Tabla6_23252[[#This Row],[CANTIDAD]]*Tabla6_23252[[#This Row],[PRECIO]]</f>
        <v>0</v>
      </c>
      <c r="H277" t="str">
        <f>IF(Tabla6_23252[[#This Row],[CANTIDAD]]&gt;0,"Agregado","No agrega")</f>
        <v>No agrega</v>
      </c>
    </row>
    <row r="278" spans="2:8" ht="20.399999999999999">
      <c r="B278" s="49" t="s">
        <v>10</v>
      </c>
      <c r="C278" s="43">
        <f>'2.HACER PEDIDO ACA'!C287</f>
        <v>39</v>
      </c>
      <c r="D278" s="22" t="str">
        <f>'2.HACER PEDIDO ACA'!D287</f>
        <v>Challa Grande</v>
      </c>
      <c r="E278" s="44">
        <f>'2.HACER PEDIDO ACA'!J287</f>
        <v>0</v>
      </c>
      <c r="F278" s="45">
        <f>'2.HACER PEDIDO ACA'!K287</f>
        <v>1300</v>
      </c>
      <c r="G278" s="46">
        <f>Tabla6_23252[[#This Row],[CANTIDAD]]*Tabla6_23252[[#This Row],[PRECIO]]</f>
        <v>0</v>
      </c>
      <c r="H278" t="str">
        <f>IF(Tabla6_23252[[#This Row],[CANTIDAD]]&gt;0,"Agregado","No agrega")</f>
        <v>No agrega</v>
      </c>
    </row>
    <row r="279" spans="2:8" ht="20.399999999999999">
      <c r="B279" s="49" t="s">
        <v>10</v>
      </c>
      <c r="C279" s="43">
        <f>'2.HACER PEDIDO ACA'!C288</f>
        <v>40</v>
      </c>
      <c r="D279" s="22" t="str">
        <f>'2.HACER PEDIDO ACA'!D288</f>
        <v>Monomando Lavamanos eco</v>
      </c>
      <c r="E279" s="44">
        <f>'2.HACER PEDIDO ACA'!J288</f>
        <v>0</v>
      </c>
      <c r="F279" s="45">
        <f>'2.HACER PEDIDO ACA'!K288</f>
        <v>11500</v>
      </c>
      <c r="G279" s="46">
        <f>Tabla6_23252[[#This Row],[CANTIDAD]]*Tabla6_23252[[#This Row],[PRECIO]]</f>
        <v>0</v>
      </c>
      <c r="H279" t="str">
        <f>IF(Tabla6_23252[[#This Row],[CANTIDAD]]&gt;0,"Agregado","No agrega")</f>
        <v>No agrega</v>
      </c>
    </row>
    <row r="280" spans="2:8" ht="20.399999999999999">
      <c r="B280" s="49" t="s">
        <v>10</v>
      </c>
      <c r="C280" s="43">
        <f>'2.HACER PEDIDO ACA'!C289</f>
        <v>41</v>
      </c>
      <c r="D280" s="22" t="str">
        <f>'2.HACER PEDIDO ACA'!D289</f>
        <v>Monomando Lavamanos 801</v>
      </c>
      <c r="E280" s="44">
        <f>'2.HACER PEDIDO ACA'!J289</f>
        <v>0</v>
      </c>
      <c r="F280" s="45">
        <f>'2.HACER PEDIDO ACA'!K289</f>
        <v>13500</v>
      </c>
      <c r="G280" s="46">
        <f>Tabla6_23252[[#This Row],[CANTIDAD]]*Tabla6_23252[[#This Row],[PRECIO]]</f>
        <v>0</v>
      </c>
      <c r="H280" t="str">
        <f>IF(Tabla6_23252[[#This Row],[CANTIDAD]]&gt;0,"Agregado","No agrega")</f>
        <v>No agrega</v>
      </c>
    </row>
    <row r="281" spans="2:8" ht="20.399999999999999">
      <c r="B281" s="49" t="s">
        <v>10</v>
      </c>
      <c r="C281" s="43">
        <f>'2.HACER PEDIDO ACA'!C290</f>
        <v>42</v>
      </c>
      <c r="D281" s="22" t="str">
        <f>'2.HACER PEDIDO ACA'!D290</f>
        <v>Monomando ducha tina económico</v>
      </c>
      <c r="E281" s="44">
        <f>'2.HACER PEDIDO ACA'!J290</f>
        <v>0</v>
      </c>
      <c r="F281" s="45">
        <f>'2.HACER PEDIDO ACA'!K290</f>
        <v>15500</v>
      </c>
      <c r="G281" s="46">
        <f>Tabla6_23252[[#This Row],[CANTIDAD]]*Tabla6_23252[[#This Row],[PRECIO]]</f>
        <v>0</v>
      </c>
      <c r="H281" t="str">
        <f>IF(Tabla6_23252[[#This Row],[CANTIDAD]]&gt;0,"Agregado","No agrega")</f>
        <v>No agrega</v>
      </c>
    </row>
    <row r="282" spans="2:8" ht="20.399999999999999">
      <c r="B282" s="49" t="s">
        <v>10</v>
      </c>
      <c r="C282" s="43">
        <f>'2.HACER PEDIDO ACA'!C291</f>
        <v>43</v>
      </c>
      <c r="D282" s="22" t="str">
        <f>'2.HACER PEDIDO ACA'!D291</f>
        <v>Set Ducha Simple</v>
      </c>
      <c r="E282" s="44">
        <f>'2.HACER PEDIDO ACA'!J291</f>
        <v>0</v>
      </c>
      <c r="F282" s="45">
        <f>'2.HACER PEDIDO ACA'!K291</f>
        <v>2200</v>
      </c>
      <c r="G282" s="46">
        <f>Tabla6_23252[[#This Row],[CANTIDAD]]*Tabla6_23252[[#This Row],[PRECIO]]</f>
        <v>0</v>
      </c>
      <c r="H282" t="str">
        <f>IF(Tabla6_23252[[#This Row],[CANTIDAD]]&gt;0,"Agregado","No agrega")</f>
        <v>No agrega</v>
      </c>
    </row>
    <row r="283" spans="2:8" ht="20.399999999999999">
      <c r="B283" s="49" t="s">
        <v>10</v>
      </c>
      <c r="C283" s="43">
        <f>'2.HACER PEDIDO ACA'!C292</f>
        <v>44</v>
      </c>
      <c r="D283" s="22" t="str">
        <f>'2.HACER PEDIDO ACA'!D292</f>
        <v>Set Ducha Grande</v>
      </c>
      <c r="E283" s="44">
        <f>'2.HACER PEDIDO ACA'!J292</f>
        <v>0</v>
      </c>
      <c r="F283" s="45">
        <f>'2.HACER PEDIDO ACA'!K292</f>
        <v>3000</v>
      </c>
      <c r="G283" s="46">
        <f>Tabla6_23252[[#This Row],[CANTIDAD]]*Tabla6_23252[[#This Row],[PRECIO]]</f>
        <v>0</v>
      </c>
      <c r="H283" t="str">
        <f>IF(Tabla6_23252[[#This Row],[CANTIDAD]]&gt;0,"Agregado","No agrega")</f>
        <v>No agrega</v>
      </c>
    </row>
    <row r="284" spans="2:8" ht="20.399999999999999">
      <c r="B284" s="49" t="s">
        <v>10</v>
      </c>
      <c r="C284" s="43">
        <f>'2.HACER PEDIDO ACA'!C293</f>
        <v>45</v>
      </c>
      <c r="D284" s="22" t="str">
        <f>'2.HACER PEDIDO ACA'!D293</f>
        <v>Flexible Gas 45 kg</v>
      </c>
      <c r="E284" s="44">
        <f>'2.HACER PEDIDO ACA'!J293</f>
        <v>0</v>
      </c>
      <c r="F284" s="45">
        <f>'2.HACER PEDIDO ACA'!K293</f>
        <v>6200</v>
      </c>
      <c r="G284" s="46">
        <f>Tabla6_23252[[#This Row],[CANTIDAD]]*Tabla6_23252[[#This Row],[PRECIO]]</f>
        <v>0</v>
      </c>
      <c r="H284" t="str">
        <f>IF(Tabla6_23252[[#This Row],[CANTIDAD]]&gt;0,"Agregado","No agrega")</f>
        <v>No agrega</v>
      </c>
    </row>
    <row r="285" spans="2:8" ht="40.799999999999997">
      <c r="B285" s="49" t="s">
        <v>10</v>
      </c>
      <c r="C285" s="43">
        <f>'2.HACER PEDIDO ACA'!C294</f>
        <v>46</v>
      </c>
      <c r="D285" s="22" t="str">
        <f>'2.HACER PEDIDO ACA'!D294</f>
        <v>Flexible de Gas 
1/2 x 7/8 hi hi 1mt</v>
      </c>
      <c r="E285" s="44">
        <f>'2.HACER PEDIDO ACA'!J294</f>
        <v>0</v>
      </c>
      <c r="F285" s="45">
        <f>'2.HACER PEDIDO ACA'!K294</f>
        <v>6000</v>
      </c>
      <c r="G285" s="46">
        <f>Tabla6_23252[[#This Row],[CANTIDAD]]*Tabla6_23252[[#This Row],[PRECIO]]</f>
        <v>0</v>
      </c>
      <c r="H285" t="str">
        <f>IF(Tabla6_23252[[#This Row],[CANTIDAD]]&gt;0,"Agregado","No agrega")</f>
        <v>No agrega</v>
      </c>
    </row>
    <row r="286" spans="2:8" ht="20.399999999999999">
      <c r="B286" s="49" t="s">
        <v>10</v>
      </c>
      <c r="C286" s="43">
        <f>'2.HACER PEDIDO ACA'!C295</f>
        <v>47</v>
      </c>
      <c r="D286" s="22" t="str">
        <f>'2.HACER PEDIDO ACA'!D295</f>
        <v>Flexible Gas 1/2 x 1/2 1 mt</v>
      </c>
      <c r="E286" s="44">
        <f>'2.HACER PEDIDO ACA'!J295</f>
        <v>0</v>
      </c>
      <c r="F286" s="45">
        <f>'2.HACER PEDIDO ACA'!K295</f>
        <v>6500</v>
      </c>
      <c r="G286" s="46">
        <f>Tabla6_23252[[#This Row],[CANTIDAD]]*Tabla6_23252[[#This Row],[PRECIO]]</f>
        <v>0</v>
      </c>
      <c r="H286" t="str">
        <f>IF(Tabla6_23252[[#This Row],[CANTIDAD]]&gt;0,"Agregado","No agrega")</f>
        <v>No agrega</v>
      </c>
    </row>
    <row r="287" spans="2:8" ht="20.399999999999999">
      <c r="B287" s="49" t="s">
        <v>10</v>
      </c>
      <c r="C287" s="43">
        <f>'2.HACER PEDIDO ACA'!C296</f>
        <v>48</v>
      </c>
      <c r="D287" s="22" t="str">
        <f>'2.HACER PEDIDO ACA'!D296</f>
        <v>Flexible Gas 1/2 x 3/8 1mt</v>
      </c>
      <c r="E287" s="44">
        <f>'2.HACER PEDIDO ACA'!J296</f>
        <v>0</v>
      </c>
      <c r="F287" s="45">
        <f>'2.HACER PEDIDO ACA'!K296</f>
        <v>6500</v>
      </c>
      <c r="G287" s="46">
        <f>Tabla6_23252[[#This Row],[CANTIDAD]]*Tabla6_23252[[#This Row],[PRECIO]]</f>
        <v>0</v>
      </c>
      <c r="H287" t="str">
        <f>IF(Tabla6_23252[[#This Row],[CANTIDAD]]&gt;0,"Agregado","No agrega")</f>
        <v>No agrega</v>
      </c>
    </row>
    <row r="288" spans="2:8" ht="20.399999999999999">
      <c r="B288" s="49" t="s">
        <v>10</v>
      </c>
      <c r="C288" s="43">
        <f>'2.HACER PEDIDO ACA'!C297</f>
        <v>49</v>
      </c>
      <c r="D288" s="22" t="str">
        <f>'2.HACER PEDIDO ACA'!D297</f>
        <v>Flexible Gas 40 cms 1/2</v>
      </c>
      <c r="E288" s="44">
        <f>'2.HACER PEDIDO ACA'!J297</f>
        <v>0</v>
      </c>
      <c r="F288" s="45">
        <f>'2.HACER PEDIDO ACA'!K297</f>
        <v>4500</v>
      </c>
      <c r="G288" s="46">
        <f>Tabla6_23252[[#This Row],[CANTIDAD]]*Tabla6_23252[[#This Row],[PRECIO]]</f>
        <v>0</v>
      </c>
      <c r="H288" t="str">
        <f>IF(Tabla6_23252[[#This Row],[CANTIDAD]]&gt;0,"Agregado","No agrega")</f>
        <v>No agrega</v>
      </c>
    </row>
    <row r="289" spans="2:8" ht="20.399999999999999">
      <c r="B289" s="49" t="s">
        <v>10</v>
      </c>
      <c r="C289" s="43">
        <f>'2.HACER PEDIDO ACA'!C298</f>
        <v>50</v>
      </c>
      <c r="D289" s="22" t="str">
        <f>'2.HACER PEDIDO ACA'!D298</f>
        <v>Flexible de Gas 60 cms 1/2 x 3/8</v>
      </c>
      <c r="E289" s="44">
        <f>'2.HACER PEDIDO ACA'!J298</f>
        <v>0</v>
      </c>
      <c r="F289" s="45">
        <f>'2.HACER PEDIDO ACA'!K298</f>
        <v>5500</v>
      </c>
      <c r="G289" s="46">
        <f>Tabla6_23252[[#This Row],[CANTIDAD]]*Tabla6_23252[[#This Row],[PRECIO]]</f>
        <v>0</v>
      </c>
      <c r="H289" t="str">
        <f>IF(Tabla6_23252[[#This Row],[CANTIDAD]]&gt;0,"Agregado","No agrega")</f>
        <v>No agrega</v>
      </c>
    </row>
    <row r="290" spans="2:8" ht="20.399999999999999">
      <c r="B290" s="49" t="s">
        <v>10</v>
      </c>
      <c r="C290" s="43">
        <f>'2.HACER PEDIDO ACA'!C299</f>
        <v>51</v>
      </c>
      <c r="D290" s="22" t="str">
        <f>'2.HACER PEDIDO ACA'!D299</f>
        <v>Llave de Gas 1/2  hi he</v>
      </c>
      <c r="E290" s="44">
        <f>'2.HACER PEDIDO ACA'!J299</f>
        <v>0</v>
      </c>
      <c r="F290" s="45">
        <f>'2.HACER PEDIDO ACA'!K299</f>
        <v>3800</v>
      </c>
      <c r="G290" s="46">
        <f>Tabla6_23252[[#This Row],[CANTIDAD]]*Tabla6_23252[[#This Row],[PRECIO]]</f>
        <v>0</v>
      </c>
      <c r="H290" t="str">
        <f>IF(Tabla6_23252[[#This Row],[CANTIDAD]]&gt;0,"Agregado","No agrega")</f>
        <v>No agrega</v>
      </c>
    </row>
    <row r="291" spans="2:8" ht="20.399999999999999">
      <c r="B291" s="49" t="s">
        <v>10</v>
      </c>
      <c r="C291" s="43">
        <f>'2.HACER PEDIDO ACA'!C300</f>
        <v>52</v>
      </c>
      <c r="D291" s="22" t="str">
        <f>'2.HACER PEDIDO ACA'!D300</f>
        <v>Llave Gas  1/2 x 7/8 hi he</v>
      </c>
      <c r="E291" s="44">
        <f>'2.HACER PEDIDO ACA'!J300</f>
        <v>0</v>
      </c>
      <c r="F291" s="45">
        <f>'2.HACER PEDIDO ACA'!K300</f>
        <v>3500</v>
      </c>
      <c r="G291" s="46">
        <f>Tabla6_23252[[#This Row],[CANTIDAD]]*Tabla6_23252[[#This Row],[PRECIO]]</f>
        <v>0</v>
      </c>
      <c r="H291" t="str">
        <f>IF(Tabla6_23252[[#This Row],[CANTIDAD]]&gt;0,"Agregado","No agrega")</f>
        <v>No agrega</v>
      </c>
    </row>
    <row r="292" spans="2:8" ht="20.399999999999999">
      <c r="B292" s="49" t="s">
        <v>10</v>
      </c>
      <c r="C292" s="43">
        <f>'2.HACER PEDIDO ACA'!C301</f>
        <v>53</v>
      </c>
      <c r="D292" s="22" t="str">
        <f>'2.HACER PEDIDO ACA'!D301</f>
        <v>Llave Gas Bola 1/2 x 1/2 hi hi</v>
      </c>
      <c r="E292" s="44">
        <f>'2.HACER PEDIDO ACA'!J301</f>
        <v>0</v>
      </c>
      <c r="F292" s="45">
        <f>'2.HACER PEDIDO ACA'!K301</f>
        <v>3750</v>
      </c>
      <c r="G292" s="46">
        <f>Tabla6_23252[[#This Row],[CANTIDAD]]*Tabla6_23252[[#This Row],[PRECIO]]</f>
        <v>0</v>
      </c>
      <c r="H292" t="str">
        <f>IF(Tabla6_23252[[#This Row],[CANTIDAD]]&gt;0,"Agregado","No agrega")</f>
        <v>No agrega</v>
      </c>
    </row>
    <row r="293" spans="2:8" ht="20.399999999999999">
      <c r="B293" s="49" t="s">
        <v>10</v>
      </c>
      <c r="C293" s="43">
        <f>'2.HACER PEDIDO ACA'!C302</f>
        <v>54</v>
      </c>
      <c r="D293" s="22" t="str">
        <f>'2.HACER PEDIDO ACA'!D302</f>
        <v>Llave paso So 1/2 Manilla azul</v>
      </c>
      <c r="E293" s="44">
        <f>'2.HACER PEDIDO ACA'!J302</f>
        <v>0</v>
      </c>
      <c r="F293" s="45">
        <f>'2.HACER PEDIDO ACA'!K302</f>
        <v>2900</v>
      </c>
      <c r="G293" s="46">
        <f>Tabla6_23252[[#This Row],[CANTIDAD]]*Tabla6_23252[[#This Row],[PRECIO]]</f>
        <v>0</v>
      </c>
      <c r="H293" t="str">
        <f>IF(Tabla6_23252[[#This Row],[CANTIDAD]]&gt;0,"Agregado","No agrega")</f>
        <v>No agrega</v>
      </c>
    </row>
    <row r="294" spans="2:8" ht="20.399999999999999">
      <c r="B294" s="49" t="s">
        <v>10</v>
      </c>
      <c r="C294" s="43">
        <f>'2.HACER PEDIDO ACA'!C303</f>
        <v>55</v>
      </c>
      <c r="D294" s="22" t="str">
        <f>'2.HACER PEDIDO ACA'!D303</f>
        <v>Llave Bola 1/2 hi hi</v>
      </c>
      <c r="E294" s="44">
        <f>'2.HACER PEDIDO ACA'!J303</f>
        <v>0</v>
      </c>
      <c r="F294" s="45">
        <f>'2.HACER PEDIDO ACA'!K303</f>
        <v>1850</v>
      </c>
      <c r="G294" s="46">
        <f>Tabla6_23252[[#This Row],[CANTIDAD]]*Tabla6_23252[[#This Row],[PRECIO]]</f>
        <v>0</v>
      </c>
      <c r="H294" t="str">
        <f>IF(Tabla6_23252[[#This Row],[CANTIDAD]]&gt;0,"Agregado","No agrega")</f>
        <v>No agrega</v>
      </c>
    </row>
    <row r="295" spans="2:8" ht="20.399999999999999">
      <c r="B295" s="49" t="s">
        <v>10</v>
      </c>
      <c r="C295" s="43">
        <f>'2.HACER PEDIDO ACA'!C304</f>
        <v>56</v>
      </c>
      <c r="D295" s="22" t="str">
        <f>'2.HACER PEDIDO ACA'!D304</f>
        <v>Llave Jardin He he 1/2</v>
      </c>
      <c r="E295" s="44">
        <f>'2.HACER PEDIDO ACA'!J304</f>
        <v>0</v>
      </c>
      <c r="F295" s="45">
        <f>'2.HACER PEDIDO ACA'!K304</f>
        <v>3500</v>
      </c>
      <c r="G295" s="46">
        <f>Tabla6_23252[[#This Row],[CANTIDAD]]*Tabla6_23252[[#This Row],[PRECIO]]</f>
        <v>0</v>
      </c>
      <c r="H295" t="str">
        <f>IF(Tabla6_23252[[#This Row],[CANTIDAD]]&gt;0,"Agregado","No agrega")</f>
        <v>No agrega</v>
      </c>
    </row>
    <row r="296" spans="2:8" ht="20.399999999999999">
      <c r="B296" s="49" t="s">
        <v>10</v>
      </c>
      <c r="C296" s="43">
        <f>'2.HACER PEDIDO ACA'!C305</f>
        <v>57</v>
      </c>
      <c r="D296" s="22" t="str">
        <f>'2.HACER PEDIDO ACA'!D305</f>
        <v>Llave Lavadora 1/2 x 3/4 verde</v>
      </c>
      <c r="E296" s="44">
        <f>'2.HACER PEDIDO ACA'!J305</f>
        <v>0</v>
      </c>
      <c r="F296" s="45">
        <f>'2.HACER PEDIDO ACA'!K305</f>
        <v>2500</v>
      </c>
      <c r="G296" s="46">
        <f>Tabla6_23252[[#This Row],[CANTIDAD]]*Tabla6_23252[[#This Row],[PRECIO]]</f>
        <v>0</v>
      </c>
      <c r="H296" t="str">
        <f>IF(Tabla6_23252[[#This Row],[CANTIDAD]]&gt;0,"Agregado","No agrega")</f>
        <v>No agrega</v>
      </c>
    </row>
    <row r="297" spans="2:8" ht="20.399999999999999">
      <c r="B297" s="49" t="s">
        <v>10</v>
      </c>
      <c r="C297" s="43">
        <f>'2.HACER PEDIDO ACA'!C306</f>
        <v>58</v>
      </c>
      <c r="D297" s="22" t="str">
        <f>'2.HACER PEDIDO ACA'!D306</f>
        <v>Llave Lavadora 1/2 x 3/4 roja</v>
      </c>
      <c r="E297" s="44">
        <f>'2.HACER PEDIDO ACA'!J306</f>
        <v>0</v>
      </c>
      <c r="F297" s="45">
        <f>'2.HACER PEDIDO ACA'!K306</f>
        <v>2500</v>
      </c>
      <c r="G297" s="46">
        <f>Tabla6_23252[[#This Row],[CANTIDAD]]*Tabla6_23252[[#This Row],[PRECIO]]</f>
        <v>0</v>
      </c>
      <c r="H297" t="str">
        <f>IF(Tabla6_23252[[#This Row],[CANTIDAD]]&gt;0,"Agregado","No agrega")</f>
        <v>No agrega</v>
      </c>
    </row>
    <row r="298" spans="2:8" ht="20.399999999999999">
      <c r="B298" s="49" t="s">
        <v>10</v>
      </c>
      <c r="C298" s="43">
        <f>'2.HACER PEDIDO ACA'!C307</f>
        <v>59</v>
      </c>
      <c r="D298" s="22" t="str">
        <f>'2.HACER PEDIDO ACA'!D307</f>
        <v>Llave Lavadora Cromada 1/2 x 3/4</v>
      </c>
      <c r="E298" s="44">
        <f>'2.HACER PEDIDO ACA'!J307</f>
        <v>0</v>
      </c>
      <c r="F298" s="45">
        <f>'2.HACER PEDIDO ACA'!K307</f>
        <v>4500</v>
      </c>
      <c r="G298" s="46">
        <f>Tabla6_23252[[#This Row],[CANTIDAD]]*Tabla6_23252[[#This Row],[PRECIO]]</f>
        <v>0</v>
      </c>
      <c r="H298" t="str">
        <f>IF(Tabla6_23252[[#This Row],[CANTIDAD]]&gt;0,"Agregado","No agrega")</f>
        <v>No agrega</v>
      </c>
    </row>
    <row r="299" spans="2:8" ht="40.799999999999997">
      <c r="B299" s="49" t="s">
        <v>10</v>
      </c>
      <c r="C299" s="43">
        <f>'2.HACER PEDIDO ACA'!C308</f>
        <v>60</v>
      </c>
      <c r="D299" s="22" t="str">
        <f>'2.HACER PEDIDO ACA'!D308</f>
        <v>Juego 2 Llave Doble Lavadora
3/4 x fregadero</v>
      </c>
      <c r="E299" s="44">
        <f>'2.HACER PEDIDO ACA'!J308</f>
        <v>0</v>
      </c>
      <c r="F299" s="45">
        <f>'2.HACER PEDIDO ACA'!K308</f>
        <v>14990</v>
      </c>
      <c r="G299" s="46">
        <f>Tabla6_23252[[#This Row],[CANTIDAD]]*Tabla6_23252[[#This Row],[PRECIO]]</f>
        <v>0</v>
      </c>
      <c r="H299" t="str">
        <f>IF(Tabla6_23252[[#This Row],[CANTIDAD]]&gt;0,"Agregado","No agrega")</f>
        <v>No agrega</v>
      </c>
    </row>
    <row r="300" spans="2:8" ht="40.799999999999997">
      <c r="B300" s="49" t="s">
        <v>10</v>
      </c>
      <c r="C300" s="43">
        <f>'2.HACER PEDIDO ACA'!C309</f>
        <v>61</v>
      </c>
      <c r="D300" s="22" t="str">
        <f>'2.HACER PEDIDO ACA'!D309</f>
        <v>Juego 2 Llave Doble Lavadora
1/2 x 3/4</v>
      </c>
      <c r="E300" s="44">
        <f>'2.HACER PEDIDO ACA'!J309</f>
        <v>0</v>
      </c>
      <c r="F300" s="45">
        <f>'2.HACER PEDIDO ACA'!K309</f>
        <v>14990</v>
      </c>
      <c r="G300" s="46">
        <f>Tabla6_23252[[#This Row],[CANTIDAD]]*Tabla6_23252[[#This Row],[PRECIO]]</f>
        <v>0</v>
      </c>
      <c r="H300" t="str">
        <f>IF(Tabla6_23252[[#This Row],[CANTIDAD]]&gt;0,"Agregado","No agrega")</f>
        <v>No agrega</v>
      </c>
    </row>
    <row r="301" spans="2:8" ht="20.399999999999999">
      <c r="B301" s="49" t="s">
        <v>10</v>
      </c>
      <c r="C301" s="43">
        <f>'2.HACER PEDIDO ACA'!C310</f>
        <v>62</v>
      </c>
      <c r="D301" s="22" t="str">
        <f>'2.HACER PEDIDO ACA'!D310</f>
        <v>Llave Lavadora 3/4 x 3/4 he he</v>
      </c>
      <c r="E301" s="44">
        <f>'2.HACER PEDIDO ACA'!J310</f>
        <v>0</v>
      </c>
      <c r="F301" s="45">
        <f>'2.HACER PEDIDO ACA'!K310</f>
        <v>2800</v>
      </c>
      <c r="G301" s="46">
        <f>Tabla6_23252[[#This Row],[CANTIDAD]]*Tabla6_23252[[#This Row],[PRECIO]]</f>
        <v>0</v>
      </c>
      <c r="H301" t="str">
        <f>IF(Tabla6_23252[[#This Row],[CANTIDAD]]&gt;0,"Agregado","No agrega")</f>
        <v>No agrega</v>
      </c>
    </row>
    <row r="302" spans="2:8" ht="20.399999999999999">
      <c r="B302" s="49" t="s">
        <v>10</v>
      </c>
      <c r="C302" s="43">
        <f>'2.HACER PEDIDO ACA'!C311</f>
        <v>63</v>
      </c>
      <c r="D302" s="22" t="str">
        <f>'2.HACER PEDIDO ACA'!D311</f>
        <v>Llave Angular Wc</v>
      </c>
      <c r="E302" s="44">
        <f>'2.HACER PEDIDO ACA'!J311</f>
        <v>0</v>
      </c>
      <c r="F302" s="45">
        <f>'2.HACER PEDIDO ACA'!K311</f>
        <v>2700</v>
      </c>
      <c r="G302" s="46">
        <f>Tabla6_23252[[#This Row],[CANTIDAD]]*Tabla6_23252[[#This Row],[PRECIO]]</f>
        <v>0</v>
      </c>
      <c r="H302" t="str">
        <f>IF(Tabla6_23252[[#This Row],[CANTIDAD]]&gt;0,"Agregado","No agrega")</f>
        <v>No agrega</v>
      </c>
    </row>
    <row r="303" spans="2:8" ht="20.399999999999999">
      <c r="B303" s="49" t="s">
        <v>10</v>
      </c>
      <c r="C303" s="43">
        <f>'2.HACER PEDIDO ACA'!C312</f>
        <v>64</v>
      </c>
      <c r="D303" s="22" t="str">
        <f>'2.HACER PEDIDO ACA'!D312</f>
        <v>Llave paso 3/4 hi hi agua</v>
      </c>
      <c r="E303" s="44">
        <f>'2.HACER PEDIDO ACA'!J312</f>
        <v>0</v>
      </c>
      <c r="F303" s="45">
        <f>'2.HACER PEDIDO ACA'!K312</f>
        <v>2800</v>
      </c>
      <c r="G303" s="46">
        <f>Tabla6_23252[[#This Row],[CANTIDAD]]*Tabla6_23252[[#This Row],[PRECIO]]</f>
        <v>0</v>
      </c>
      <c r="H303" t="str">
        <f>IF(Tabla6_23252[[#This Row],[CANTIDAD]]&gt;0,"Agregado","No agrega")</f>
        <v>No agrega</v>
      </c>
    </row>
    <row r="304" spans="2:8" ht="20.399999999999999">
      <c r="B304" s="49" t="s">
        <v>10</v>
      </c>
      <c r="C304" s="43">
        <f>'2.HACER PEDIDO ACA'!C313</f>
        <v>65</v>
      </c>
      <c r="D304" s="22" t="str">
        <f>'2.HACER PEDIDO ACA'!D313</f>
        <v>Regulador Gas 3/8 Sercogas</v>
      </c>
      <c r="E304" s="44">
        <f>'2.HACER PEDIDO ACA'!J313</f>
        <v>0</v>
      </c>
      <c r="F304" s="45">
        <f>'2.HACER PEDIDO ACA'!K313</f>
        <v>8300</v>
      </c>
      <c r="G304" s="46">
        <f>Tabla6_23252[[#This Row],[CANTIDAD]]*Tabla6_23252[[#This Row],[PRECIO]]</f>
        <v>0</v>
      </c>
      <c r="H304" t="str">
        <f>IF(Tabla6_23252[[#This Row],[CANTIDAD]]&gt;0,"Agregado","No agrega")</f>
        <v>No agrega</v>
      </c>
    </row>
    <row r="305" spans="2:8" ht="20.399999999999999">
      <c r="B305" s="49" t="s">
        <v>10</v>
      </c>
      <c r="C305" s="43">
        <f>'2.HACER PEDIDO ACA'!C314</f>
        <v>66</v>
      </c>
      <c r="D305" s="22" t="str">
        <f>'2.HACER PEDIDO ACA'!D314</f>
        <v>Regulador Gas 3/8 Cemco</v>
      </c>
      <c r="E305" s="44">
        <f>'2.HACER PEDIDO ACA'!J314</f>
        <v>0</v>
      </c>
      <c r="F305" s="45">
        <f>'2.HACER PEDIDO ACA'!K314</f>
        <v>9500</v>
      </c>
      <c r="G305" s="46">
        <f>Tabla6_23252[[#This Row],[CANTIDAD]]*Tabla6_23252[[#This Row],[PRECIO]]</f>
        <v>0</v>
      </c>
      <c r="H305" t="str">
        <f>IF(Tabla6_23252[[#This Row],[CANTIDAD]]&gt;0,"Agregado","No agrega")</f>
        <v>No agrega</v>
      </c>
    </row>
    <row r="306" spans="2:8" ht="20.399999999999999">
      <c r="B306" s="49" t="s">
        <v>10</v>
      </c>
      <c r="C306" s="43">
        <f>'2.HACER PEDIDO ACA'!C315</f>
        <v>67</v>
      </c>
      <c r="D306" s="22" t="str">
        <f>'2.HACER PEDIDO ACA'!D315</f>
        <v>Regulador Gas 45 kg con flexibles</v>
      </c>
      <c r="E306" s="44">
        <f>'2.HACER PEDIDO ACA'!J315</f>
        <v>0</v>
      </c>
      <c r="F306" s="45">
        <f>'2.HACER PEDIDO ACA'!K315</f>
        <v>29990</v>
      </c>
      <c r="G306" s="46">
        <f>Tabla6_23252[[#This Row],[CANTIDAD]]*Tabla6_23252[[#This Row],[PRECIO]]</f>
        <v>0</v>
      </c>
      <c r="H306" t="str">
        <f>IF(Tabla6_23252[[#This Row],[CANTIDAD]]&gt;0,"Agregado","No agrega")</f>
        <v>No agrega</v>
      </c>
    </row>
    <row r="307" spans="2:8" ht="20.399999999999999">
      <c r="B307" s="49" t="s">
        <v>10</v>
      </c>
      <c r="C307" s="43">
        <f>'2.HACER PEDIDO ACA'!C316</f>
        <v>68</v>
      </c>
      <c r="D307" s="22" t="str">
        <f>'2.HACER PEDIDO ACA'!D316</f>
        <v>Regulador GN 1/2 Certificado Sec</v>
      </c>
      <c r="E307" s="44">
        <f>'2.HACER PEDIDO ACA'!J316</f>
        <v>0</v>
      </c>
      <c r="F307" s="45">
        <f>'2.HACER PEDIDO ACA'!K316</f>
        <v>12500</v>
      </c>
      <c r="G307" s="46">
        <f>Tabla6_23252[[#This Row],[CANTIDAD]]*Tabla6_23252[[#This Row],[PRECIO]]</f>
        <v>0</v>
      </c>
      <c r="H307" t="str">
        <f>IF(Tabla6_23252[[#This Row],[CANTIDAD]]&gt;0,"Agregado","No agrega")</f>
        <v>No agrega</v>
      </c>
    </row>
    <row r="308" spans="2:8" ht="20.399999999999999">
      <c r="B308" s="49" t="s">
        <v>10</v>
      </c>
      <c r="C308" s="43">
        <f>'2.HACER PEDIDO ACA'!C317</f>
        <v>69</v>
      </c>
      <c r="D308" s="22" t="str">
        <f>'2.HACER PEDIDO ACA'!D317</f>
        <v>Regulador GN 1/2 (maxitroll)</v>
      </c>
      <c r="E308" s="44">
        <f>'2.HACER PEDIDO ACA'!J317</f>
        <v>0</v>
      </c>
      <c r="F308" s="45">
        <f>'2.HACER PEDIDO ACA'!K317</f>
        <v>10000</v>
      </c>
      <c r="G308" s="46">
        <f>Tabla6_23252[[#This Row],[CANTIDAD]]*Tabla6_23252[[#This Row],[PRECIO]]</f>
        <v>0</v>
      </c>
      <c r="H308" t="str">
        <f>IF(Tabla6_23252[[#This Row],[CANTIDAD]]&gt;0,"Agregado","No agrega")</f>
        <v>No agrega</v>
      </c>
    </row>
    <row r="309" spans="2:8" ht="20.399999999999999">
      <c r="B309" s="49" t="s">
        <v>10</v>
      </c>
      <c r="C309" s="43">
        <f>'2.HACER PEDIDO ACA'!C318</f>
        <v>70</v>
      </c>
      <c r="D309" s="22" t="str">
        <f>'2.HACER PEDIDO ACA'!D318</f>
        <v>Cola XL Calefont</v>
      </c>
      <c r="E309" s="44">
        <f>'2.HACER PEDIDO ACA'!J318</f>
        <v>0</v>
      </c>
      <c r="F309" s="45">
        <f>'2.HACER PEDIDO ACA'!K318</f>
        <v>3500</v>
      </c>
      <c r="G309" s="46">
        <f>Tabla6_23252[[#This Row],[CANTIDAD]]*Tabla6_23252[[#This Row],[PRECIO]]</f>
        <v>0</v>
      </c>
      <c r="H309" t="str">
        <f>IF(Tabla6_23252[[#This Row],[CANTIDAD]]&gt;0,"Agregado","No agrega")</f>
        <v>No agrega</v>
      </c>
    </row>
    <row r="310" spans="2:8" ht="20.399999999999999">
      <c r="B310" s="49" t="s">
        <v>10</v>
      </c>
      <c r="C310" s="43">
        <f>'2.HACER PEDIDO ACA'!C319</f>
        <v>71</v>
      </c>
      <c r="D310" s="22" t="str">
        <f>'2.HACER PEDIDO ACA'!D319</f>
        <v>Cola Corta Calefont</v>
      </c>
      <c r="E310" s="44">
        <f>'2.HACER PEDIDO ACA'!J319</f>
        <v>0</v>
      </c>
      <c r="F310" s="45">
        <f>'2.HACER PEDIDO ACA'!K319</f>
        <v>2900</v>
      </c>
      <c r="G310" s="46">
        <f>Tabla6_23252[[#This Row],[CANTIDAD]]*Tabla6_23252[[#This Row],[PRECIO]]</f>
        <v>0</v>
      </c>
      <c r="H310" t="str">
        <f>IF(Tabla6_23252[[#This Row],[CANTIDAD]]&gt;0,"Agregado","No agrega")</f>
        <v>No agrega</v>
      </c>
    </row>
    <row r="311" spans="2:8" ht="20.399999999999999">
      <c r="B311" s="49" t="s">
        <v>10</v>
      </c>
      <c r="C311" s="43">
        <f>'2.HACER PEDIDO ACA'!C320</f>
        <v>72</v>
      </c>
      <c r="D311" s="22" t="str">
        <f>'2.HACER PEDIDO ACA'!D320</f>
        <v>Tapa gorro hi 1/2</v>
      </c>
      <c r="E311" s="44">
        <f>'2.HACER PEDIDO ACA'!J320</f>
        <v>0</v>
      </c>
      <c r="F311" s="45">
        <f>'2.HACER PEDIDO ACA'!K320</f>
        <v>1050</v>
      </c>
      <c r="G311" s="46">
        <f>Tabla6_23252[[#This Row],[CANTIDAD]]*Tabla6_23252[[#This Row],[PRECIO]]</f>
        <v>0</v>
      </c>
      <c r="H311" t="str">
        <f>IF(Tabla6_23252[[#This Row],[CANTIDAD]]&gt;0,"Agregado","No agrega")</f>
        <v>No agrega</v>
      </c>
    </row>
    <row r="312" spans="2:8" ht="20.399999999999999">
      <c r="B312" s="49" t="s">
        <v>10</v>
      </c>
      <c r="C312" s="43">
        <f>'2.HACER PEDIDO ACA'!C321</f>
        <v>73</v>
      </c>
      <c r="D312" s="22" t="str">
        <f>'2.HACER PEDIDO ACA'!D321</f>
        <v>tapa gorro so 1/2</v>
      </c>
      <c r="E312" s="44">
        <f>'2.HACER PEDIDO ACA'!J321</f>
        <v>0</v>
      </c>
      <c r="F312" s="45">
        <f>'2.HACER PEDIDO ACA'!K321</f>
        <v>1000</v>
      </c>
      <c r="G312" s="46">
        <f>Tabla6_23252[[#This Row],[CANTIDAD]]*Tabla6_23252[[#This Row],[PRECIO]]</f>
        <v>0</v>
      </c>
      <c r="H312" t="str">
        <f>IF(Tabla6_23252[[#This Row],[CANTIDAD]]&gt;0,"Agregado","No agrega")</f>
        <v>No agrega</v>
      </c>
    </row>
    <row r="313" spans="2:8" ht="20.399999999999999">
      <c r="B313" s="49" t="s">
        <v>10</v>
      </c>
      <c r="C313" s="43">
        <f>'2.HACER PEDIDO ACA'!C322</f>
        <v>74</v>
      </c>
      <c r="D313" s="22" t="str">
        <f>'2.HACER PEDIDO ACA'!D322</f>
        <v>tapa tornillo he 1/2</v>
      </c>
      <c r="E313" s="44">
        <f>'2.HACER PEDIDO ACA'!J322</f>
        <v>0</v>
      </c>
      <c r="F313" s="45">
        <f>'2.HACER PEDIDO ACA'!K322</f>
        <v>1050</v>
      </c>
      <c r="G313" s="46">
        <f>Tabla6_23252[[#This Row],[CANTIDAD]]*Tabla6_23252[[#This Row],[PRECIO]]</f>
        <v>0</v>
      </c>
      <c r="H313" t="str">
        <f>IF(Tabla6_23252[[#This Row],[CANTIDAD]]&gt;0,"Agregado","No agrega")</f>
        <v>No agrega</v>
      </c>
    </row>
    <row r="314" spans="2:8" ht="20.399999999999999">
      <c r="B314" s="49" t="s">
        <v>10</v>
      </c>
      <c r="C314" s="43">
        <f>'2.HACER PEDIDO ACA'!C323</f>
        <v>75</v>
      </c>
      <c r="D314" s="22" t="str">
        <f>'2.HACER PEDIDO ACA'!D323</f>
        <v>Codo cachimba 1/2</v>
      </c>
      <c r="E314" s="44">
        <f>'2.HACER PEDIDO ACA'!J323</f>
        <v>0</v>
      </c>
      <c r="F314" s="45">
        <f>'2.HACER PEDIDO ACA'!K323</f>
        <v>1500</v>
      </c>
      <c r="G314" s="46">
        <f>Tabla6_23252[[#This Row],[CANTIDAD]]*Tabla6_23252[[#This Row],[PRECIO]]</f>
        <v>0</v>
      </c>
      <c r="H314" t="str">
        <f>IF(Tabla6_23252[[#This Row],[CANTIDAD]]&gt;0,"Agregado","No agrega")</f>
        <v>No agrega</v>
      </c>
    </row>
    <row r="315" spans="2:8" ht="20.399999999999999">
      <c r="B315" s="49" t="s">
        <v>10</v>
      </c>
      <c r="C315" s="43">
        <f>'2.HACER PEDIDO ACA'!C324</f>
        <v>76</v>
      </c>
      <c r="D315" s="22" t="str">
        <f>'2.HACER PEDIDO ACA'!D324</f>
        <v>Cachimba Recta 1/2</v>
      </c>
      <c r="E315" s="44">
        <f>'2.HACER PEDIDO ACA'!J324</f>
        <v>0</v>
      </c>
      <c r="F315" s="45">
        <f>'2.HACER PEDIDO ACA'!K324</f>
        <v>1500</v>
      </c>
      <c r="G315" s="46">
        <f>Tabla6_23252[[#This Row],[CANTIDAD]]*Tabla6_23252[[#This Row],[PRECIO]]</f>
        <v>0</v>
      </c>
      <c r="H315" t="str">
        <f>IF(Tabla6_23252[[#This Row],[CANTIDAD]]&gt;0,"Agregado","No agrega")</f>
        <v>No agrega</v>
      </c>
    </row>
    <row r="316" spans="2:8" ht="20.399999999999999">
      <c r="B316" s="49" t="s">
        <v>10</v>
      </c>
      <c r="C316" s="43">
        <f>'2.HACER PEDIDO ACA'!C325</f>
        <v>77</v>
      </c>
      <c r="D316" s="22" t="str">
        <f>'2.HACER PEDIDO ACA'!D325</f>
        <v>Codo 1/2 so</v>
      </c>
      <c r="E316" s="44">
        <f>'2.HACER PEDIDO ACA'!J325</f>
        <v>0</v>
      </c>
      <c r="F316" s="45">
        <f>'2.HACER PEDIDO ACA'!K325</f>
        <v>1050</v>
      </c>
      <c r="G316" s="46">
        <f>Tabla6_23252[[#This Row],[CANTIDAD]]*Tabla6_23252[[#This Row],[PRECIO]]</f>
        <v>0</v>
      </c>
      <c r="H316" t="str">
        <f>IF(Tabla6_23252[[#This Row],[CANTIDAD]]&gt;0,"Agregado","No agrega")</f>
        <v>No agrega</v>
      </c>
    </row>
    <row r="317" spans="2:8" ht="20.399999999999999">
      <c r="B317" s="49" t="s">
        <v>10</v>
      </c>
      <c r="C317" s="43">
        <f>'2.HACER PEDIDO ACA'!C326</f>
        <v>78</v>
      </c>
      <c r="D317" s="22" t="str">
        <f>'2.HACER PEDIDO ACA'!D326</f>
        <v>Codo 1/2 so x 1/2 he</v>
      </c>
      <c r="E317" s="44">
        <f>'2.HACER PEDIDO ACA'!J326</f>
        <v>0</v>
      </c>
      <c r="F317" s="45">
        <f>'2.HACER PEDIDO ACA'!K326</f>
        <v>1250</v>
      </c>
      <c r="G317" s="46">
        <f>Tabla6_23252[[#This Row],[CANTIDAD]]*Tabla6_23252[[#This Row],[PRECIO]]</f>
        <v>0</v>
      </c>
      <c r="H317" t="str">
        <f>IF(Tabla6_23252[[#This Row],[CANTIDAD]]&gt;0,"Agregado","No agrega")</f>
        <v>No agrega</v>
      </c>
    </row>
    <row r="318" spans="2:8" ht="20.399999999999999">
      <c r="B318" s="49" t="s">
        <v>10</v>
      </c>
      <c r="C318" s="43">
        <f>'2.HACER PEDIDO ACA'!C327</f>
        <v>79</v>
      </c>
      <c r="D318" s="22" t="str">
        <f>'2.HACER PEDIDO ACA'!D327</f>
        <v>Codo 1/2 so x 3/4 so</v>
      </c>
      <c r="E318" s="44">
        <f>'2.HACER PEDIDO ACA'!J327</f>
        <v>0</v>
      </c>
      <c r="F318" s="45">
        <f>'2.HACER PEDIDO ACA'!K327</f>
        <v>1400</v>
      </c>
      <c r="G318" s="46">
        <f>Tabla6_23252[[#This Row],[CANTIDAD]]*Tabla6_23252[[#This Row],[PRECIO]]</f>
        <v>0</v>
      </c>
      <c r="H318" t="str">
        <f>IF(Tabla6_23252[[#This Row],[CANTIDAD]]&gt;0,"Agregado","No agrega")</f>
        <v>No agrega</v>
      </c>
    </row>
    <row r="319" spans="2:8" ht="20.399999999999999">
      <c r="B319" s="49" t="s">
        <v>10</v>
      </c>
      <c r="C319" s="43">
        <f>'2.HACER PEDIDO ACA'!C328</f>
        <v>80</v>
      </c>
      <c r="D319" s="22" t="str">
        <f>'2.HACER PEDIDO ACA'!D328</f>
        <v>Codo 3/4 so x 3/4 so</v>
      </c>
      <c r="E319" s="44">
        <f>'2.HACER PEDIDO ACA'!J328</f>
        <v>0</v>
      </c>
      <c r="F319" s="45">
        <f>'2.HACER PEDIDO ACA'!K328</f>
        <v>1700</v>
      </c>
      <c r="G319" s="46">
        <f>Tabla6_23252[[#This Row],[CANTIDAD]]*Tabla6_23252[[#This Row],[PRECIO]]</f>
        <v>0</v>
      </c>
      <c r="H319" t="str">
        <f>IF(Tabla6_23252[[#This Row],[CANTIDAD]]&gt;0,"Agregado","No agrega")</f>
        <v>No agrega</v>
      </c>
    </row>
    <row r="320" spans="2:8" ht="20.399999999999999">
      <c r="B320" s="49" t="s">
        <v>10</v>
      </c>
      <c r="C320" s="43">
        <f>'2.HACER PEDIDO ACA'!C329</f>
        <v>81</v>
      </c>
      <c r="D320" s="22" t="str">
        <f>'2.HACER PEDIDO ACA'!D329</f>
        <v>Codo 3/4 so x 3/4 he</v>
      </c>
      <c r="E320" s="44">
        <f>'2.HACER PEDIDO ACA'!J329</f>
        <v>0</v>
      </c>
      <c r="F320" s="45">
        <f>'2.HACER PEDIDO ACA'!K329</f>
        <v>2200</v>
      </c>
      <c r="G320" s="46">
        <f>Tabla6_23252[[#This Row],[CANTIDAD]]*Tabla6_23252[[#This Row],[PRECIO]]</f>
        <v>0</v>
      </c>
      <c r="H320" t="str">
        <f>IF(Tabla6_23252[[#This Row],[CANTIDAD]]&gt;0,"Agregado","No agrega")</f>
        <v>No agrega</v>
      </c>
    </row>
    <row r="321" spans="2:8" ht="20.399999999999999">
      <c r="B321" s="49" t="s">
        <v>10</v>
      </c>
      <c r="C321" s="43">
        <f>'2.HACER PEDIDO ACA'!C330</f>
        <v>82</v>
      </c>
      <c r="D321" s="22" t="str">
        <f>'2.HACER PEDIDO ACA'!D330</f>
        <v>Codo 3/4 So x 1/2 He</v>
      </c>
      <c r="E321" s="44">
        <f>'2.HACER PEDIDO ACA'!J330</f>
        <v>0</v>
      </c>
      <c r="F321" s="45">
        <f>'2.HACER PEDIDO ACA'!K330</f>
        <v>1700</v>
      </c>
      <c r="G321" s="46">
        <f>Tabla6_23252[[#This Row],[CANTIDAD]]*Tabla6_23252[[#This Row],[PRECIO]]</f>
        <v>0</v>
      </c>
      <c r="H321" t="str">
        <f>IF(Tabla6_23252[[#This Row],[CANTIDAD]]&gt;0,"Agregado","No agrega")</f>
        <v>No agrega</v>
      </c>
    </row>
    <row r="322" spans="2:8" ht="20.399999999999999">
      <c r="B322" s="49" t="s">
        <v>10</v>
      </c>
      <c r="C322" s="43">
        <f>'2.HACER PEDIDO ACA'!C331</f>
        <v>83</v>
      </c>
      <c r="D322" s="22" t="str">
        <f>'2.HACER PEDIDO ACA'!D331</f>
        <v>Copla 1/2 so</v>
      </c>
      <c r="E322" s="44">
        <f>'2.HACER PEDIDO ACA'!J331</f>
        <v>0</v>
      </c>
      <c r="F322" s="45">
        <f>'2.HACER PEDIDO ACA'!K331</f>
        <v>650</v>
      </c>
      <c r="G322" s="46">
        <f>Tabla6_23252[[#This Row],[CANTIDAD]]*Tabla6_23252[[#This Row],[PRECIO]]</f>
        <v>0</v>
      </c>
      <c r="H322" t="str">
        <f>IF(Tabla6_23252[[#This Row],[CANTIDAD]]&gt;0,"Agregado","No agrega")</f>
        <v>No agrega</v>
      </c>
    </row>
    <row r="323" spans="2:8" ht="20.399999999999999">
      <c r="B323" s="49" t="s">
        <v>10</v>
      </c>
      <c r="C323" s="43">
        <f>'2.HACER PEDIDO ACA'!C332</f>
        <v>84</v>
      </c>
      <c r="D323" s="22" t="str">
        <f>'2.HACER PEDIDO ACA'!D332</f>
        <v>Copla 1/2 x 3/4 so</v>
      </c>
      <c r="E323" s="44">
        <f>'2.HACER PEDIDO ACA'!J332</f>
        <v>0</v>
      </c>
      <c r="F323" s="45">
        <f>'2.HACER PEDIDO ACA'!K332</f>
        <v>1600</v>
      </c>
      <c r="G323" s="46">
        <f>Tabla6_23252[[#This Row],[CANTIDAD]]*Tabla6_23252[[#This Row],[PRECIO]]</f>
        <v>0</v>
      </c>
      <c r="H323" t="str">
        <f>IF(Tabla6_23252[[#This Row],[CANTIDAD]]&gt;0,"Agregado","No agrega")</f>
        <v>No agrega</v>
      </c>
    </row>
    <row r="324" spans="2:8" ht="20.399999999999999">
      <c r="B324" s="49" t="s">
        <v>10</v>
      </c>
      <c r="C324" s="43">
        <f>'2.HACER PEDIDO ACA'!C333</f>
        <v>85</v>
      </c>
      <c r="D324" s="22" t="str">
        <f>'2.HACER PEDIDO ACA'!D333</f>
        <v>Copla 3/4 x 3/4 so</v>
      </c>
      <c r="E324" s="44">
        <f>'2.HACER PEDIDO ACA'!J333</f>
        <v>0</v>
      </c>
      <c r="F324" s="45">
        <f>'2.HACER PEDIDO ACA'!K333</f>
        <v>1450</v>
      </c>
      <c r="G324" s="46">
        <f>Tabla6_23252[[#This Row],[CANTIDAD]]*Tabla6_23252[[#This Row],[PRECIO]]</f>
        <v>0</v>
      </c>
      <c r="H324" t="str">
        <f>IF(Tabla6_23252[[#This Row],[CANTIDAD]]&gt;0,"Agregado","No agrega")</f>
        <v>No agrega</v>
      </c>
    </row>
    <row r="325" spans="2:8" ht="20.399999999999999">
      <c r="B325" s="49" t="s">
        <v>10</v>
      </c>
      <c r="C325" s="43">
        <f>'2.HACER PEDIDO ACA'!C334</f>
        <v>86</v>
      </c>
      <c r="D325" s="22" t="str">
        <f>'2.HACER PEDIDO ACA'!D334</f>
        <v>Tee 3/4 X 1/2 SO</v>
      </c>
      <c r="E325" s="44">
        <f>'2.HACER PEDIDO ACA'!J334</f>
        <v>0</v>
      </c>
      <c r="F325" s="45">
        <f>'2.HACER PEDIDO ACA'!K334</f>
        <v>1850</v>
      </c>
      <c r="G325" s="46">
        <f>Tabla6_23252[[#This Row],[CANTIDAD]]*Tabla6_23252[[#This Row],[PRECIO]]</f>
        <v>0</v>
      </c>
      <c r="H325" t="str">
        <f>IF(Tabla6_23252[[#This Row],[CANTIDAD]]&gt;0,"Agregado","No agrega")</f>
        <v>No agrega</v>
      </c>
    </row>
    <row r="326" spans="2:8" ht="20.399999999999999">
      <c r="B326" s="49" t="s">
        <v>10</v>
      </c>
      <c r="C326" s="43">
        <f>'2.HACER PEDIDO ACA'!C335</f>
        <v>87</v>
      </c>
      <c r="D326" s="22" t="str">
        <f>'2.HACER PEDIDO ACA'!D335</f>
        <v>Tee 3/4 x 3/4 so</v>
      </c>
      <c r="E326" s="44">
        <f>'2.HACER PEDIDO ACA'!J335</f>
        <v>0</v>
      </c>
      <c r="F326" s="45">
        <f>'2.HACER PEDIDO ACA'!K335</f>
        <v>2450</v>
      </c>
      <c r="G326" s="46">
        <f>Tabla6_23252[[#This Row],[CANTIDAD]]*Tabla6_23252[[#This Row],[PRECIO]]</f>
        <v>0</v>
      </c>
      <c r="H326" t="str">
        <f>IF(Tabla6_23252[[#This Row],[CANTIDAD]]&gt;0,"Agregado","No agrega")</f>
        <v>No agrega</v>
      </c>
    </row>
    <row r="327" spans="2:8" ht="20.399999999999999">
      <c r="B327" s="49" t="s">
        <v>10</v>
      </c>
      <c r="C327" s="43">
        <f>'2.HACER PEDIDO ACA'!C336</f>
        <v>88</v>
      </c>
      <c r="D327" s="22" t="str">
        <f>'2.HACER PEDIDO ACA'!D336</f>
        <v>Tee 1/2 so so hi</v>
      </c>
      <c r="E327" s="44">
        <f>'2.HACER PEDIDO ACA'!J336</f>
        <v>0</v>
      </c>
      <c r="F327" s="45">
        <f>'2.HACER PEDIDO ACA'!K336</f>
        <v>1350</v>
      </c>
      <c r="G327" s="46">
        <f>Tabla6_23252[[#This Row],[CANTIDAD]]*Tabla6_23252[[#This Row],[PRECIO]]</f>
        <v>0</v>
      </c>
      <c r="H327" t="str">
        <f>IF(Tabla6_23252[[#This Row],[CANTIDAD]]&gt;0,"Agregado","No agrega")</f>
        <v>No agrega</v>
      </c>
    </row>
    <row r="328" spans="2:8" ht="20.399999999999999">
      <c r="B328" s="49" t="s">
        <v>10</v>
      </c>
      <c r="C328" s="43">
        <f>'2.HACER PEDIDO ACA'!C337</f>
        <v>89</v>
      </c>
      <c r="D328" s="22" t="str">
        <f>'2.HACER PEDIDO ACA'!D337</f>
        <v>Terminal 1/2 So he</v>
      </c>
      <c r="E328" s="44">
        <f>'2.HACER PEDIDO ACA'!J337</f>
        <v>0</v>
      </c>
      <c r="F328" s="45">
        <f>'2.HACER PEDIDO ACA'!K337</f>
        <v>1050</v>
      </c>
      <c r="G328" s="46">
        <f>Tabla6_23252[[#This Row],[CANTIDAD]]*Tabla6_23252[[#This Row],[PRECIO]]</f>
        <v>0</v>
      </c>
      <c r="H328" t="str">
        <f>IF(Tabla6_23252[[#This Row],[CANTIDAD]]&gt;0,"Agregado","No agrega")</f>
        <v>No agrega</v>
      </c>
    </row>
    <row r="329" spans="2:8" ht="20.399999999999999">
      <c r="B329" s="49" t="s">
        <v>10</v>
      </c>
      <c r="C329" s="43">
        <f>'2.HACER PEDIDO ACA'!C338</f>
        <v>90</v>
      </c>
      <c r="D329" s="22" t="str">
        <f>'2.HACER PEDIDO ACA'!D338</f>
        <v>Terminal 1/2 so hi</v>
      </c>
      <c r="E329" s="44">
        <f>'2.HACER PEDIDO ACA'!J338</f>
        <v>0</v>
      </c>
      <c r="F329" s="45">
        <f>'2.HACER PEDIDO ACA'!K338</f>
        <v>1050</v>
      </c>
      <c r="G329" s="46">
        <f>Tabla6_23252[[#This Row],[CANTIDAD]]*Tabla6_23252[[#This Row],[PRECIO]]</f>
        <v>0</v>
      </c>
      <c r="H329" t="str">
        <f>IF(Tabla6_23252[[#This Row],[CANTIDAD]]&gt;0,"Agregado","No agrega")</f>
        <v>No agrega</v>
      </c>
    </row>
    <row r="330" spans="2:8" ht="20.399999999999999">
      <c r="B330" s="49" t="s">
        <v>10</v>
      </c>
      <c r="C330" s="43">
        <f>'2.HACER PEDIDO ACA'!C339</f>
        <v>91</v>
      </c>
      <c r="D330" s="22" t="str">
        <f>'2.HACER PEDIDO ACA'!D339</f>
        <v>Terminal 1/2 so x 3/4 hi</v>
      </c>
      <c r="E330" s="44">
        <f>'2.HACER PEDIDO ACA'!J339</f>
        <v>0</v>
      </c>
      <c r="F330" s="45">
        <f>'2.HACER PEDIDO ACA'!K339</f>
        <v>1500</v>
      </c>
      <c r="G330" s="46">
        <f>Tabla6_23252[[#This Row],[CANTIDAD]]*Tabla6_23252[[#This Row],[PRECIO]]</f>
        <v>0</v>
      </c>
      <c r="H330" t="str">
        <f>IF(Tabla6_23252[[#This Row],[CANTIDAD]]&gt;0,"Agregado","No agrega")</f>
        <v>No agrega</v>
      </c>
    </row>
    <row r="331" spans="2:8" ht="20.399999999999999">
      <c r="B331" s="49" t="s">
        <v>10</v>
      </c>
      <c r="C331" s="43">
        <f>'2.HACER PEDIDO ACA'!C340</f>
        <v>92</v>
      </c>
      <c r="D331" s="22" t="str">
        <f>'2.HACER PEDIDO ACA'!D340</f>
        <v>Terminal 3/4 so x 3/4 hi</v>
      </c>
      <c r="E331" s="44">
        <f>'2.HACER PEDIDO ACA'!J340</f>
        <v>0</v>
      </c>
      <c r="F331" s="45">
        <f>'2.HACER PEDIDO ACA'!K340</f>
        <v>1950</v>
      </c>
      <c r="G331" s="46">
        <f>Tabla6_23252[[#This Row],[CANTIDAD]]*Tabla6_23252[[#This Row],[PRECIO]]</f>
        <v>0</v>
      </c>
      <c r="H331" t="str">
        <f>IF(Tabla6_23252[[#This Row],[CANTIDAD]]&gt;0,"Agregado","No agrega")</f>
        <v>No agrega</v>
      </c>
    </row>
    <row r="332" spans="2:8" ht="20.399999999999999">
      <c r="B332" s="49" t="s">
        <v>10</v>
      </c>
      <c r="C332" s="43">
        <f>'2.HACER PEDIDO ACA'!C341</f>
        <v>93</v>
      </c>
      <c r="D332" s="22" t="str">
        <f>'2.HACER PEDIDO ACA'!D341</f>
        <v>Niple 1/2 he</v>
      </c>
      <c r="E332" s="44">
        <f>'2.HACER PEDIDO ACA'!J341</f>
        <v>0</v>
      </c>
      <c r="F332" s="45">
        <f>'2.HACER PEDIDO ACA'!K341</f>
        <v>1050</v>
      </c>
      <c r="G332" s="46">
        <f>Tabla6_23252[[#This Row],[CANTIDAD]]*Tabla6_23252[[#This Row],[PRECIO]]</f>
        <v>0</v>
      </c>
      <c r="H332" t="str">
        <f>IF(Tabla6_23252[[#This Row],[CANTIDAD]]&gt;0,"Agregado","No agrega")</f>
        <v>No agrega</v>
      </c>
    </row>
    <row r="333" spans="2:8" ht="20.399999999999999">
      <c r="B333" s="49" t="s">
        <v>10</v>
      </c>
      <c r="C333" s="43">
        <f>'2.HACER PEDIDO ACA'!C342</f>
        <v>94</v>
      </c>
      <c r="D333" s="22" t="str">
        <f>'2.HACER PEDIDO ACA'!D342</f>
        <v>Bushing 1/2 Hi he</v>
      </c>
      <c r="E333" s="44">
        <f>'2.HACER PEDIDO ACA'!J342</f>
        <v>0</v>
      </c>
      <c r="F333" s="45">
        <f>'2.HACER PEDIDO ACA'!K342</f>
        <v>1050</v>
      </c>
      <c r="G333" s="46">
        <f>Tabla6_23252[[#This Row],[CANTIDAD]]*Tabla6_23252[[#This Row],[PRECIO]]</f>
        <v>0</v>
      </c>
      <c r="H333" t="str">
        <f>IF(Tabla6_23252[[#This Row],[CANTIDAD]]&gt;0,"Agregado","No agrega")</f>
        <v>No agrega</v>
      </c>
    </row>
    <row r="334" spans="2:8" ht="20.399999999999999">
      <c r="B334" s="49" t="s">
        <v>10</v>
      </c>
      <c r="C334" s="43">
        <f>'2.HACER PEDIDO ACA'!C343</f>
        <v>95</v>
      </c>
      <c r="D334" s="22" t="str">
        <f>'2.HACER PEDIDO ACA'!D343</f>
        <v>Bushing 3/4 hi x 1/2 he</v>
      </c>
      <c r="E334" s="44">
        <f>'2.HACER PEDIDO ACA'!J343</f>
        <v>0</v>
      </c>
      <c r="F334" s="45">
        <f>'2.HACER PEDIDO ACA'!K343</f>
        <v>1500</v>
      </c>
      <c r="G334" s="46">
        <f>Tabla6_23252[[#This Row],[CANTIDAD]]*Tabla6_23252[[#This Row],[PRECIO]]</f>
        <v>0</v>
      </c>
      <c r="H334" t="str">
        <f>IF(Tabla6_23252[[#This Row],[CANTIDAD]]&gt;0,"Agregado","No agrega")</f>
        <v>No agrega</v>
      </c>
    </row>
    <row r="335" spans="2:8" ht="20.399999999999999">
      <c r="B335" s="49" t="s">
        <v>10</v>
      </c>
      <c r="C335" s="43">
        <f>'2.HACER PEDIDO ACA'!C344</f>
        <v>96</v>
      </c>
      <c r="D335" s="22" t="str">
        <f>'2.HACER PEDIDO ACA'!D344</f>
        <v>Abrazaderas</v>
      </c>
      <c r="E335" s="44">
        <f>'2.HACER PEDIDO ACA'!J344</f>
        <v>0</v>
      </c>
      <c r="F335" s="45">
        <f>'2.HACER PEDIDO ACA'!K344</f>
        <v>350</v>
      </c>
      <c r="G335" s="46">
        <f>Tabla6_23252[[#This Row],[CANTIDAD]]*Tabla6_23252[[#This Row],[PRECIO]]</f>
        <v>0</v>
      </c>
      <c r="H335" t="str">
        <f>IF(Tabla6_23252[[#This Row],[CANTIDAD]]&gt;0,"Agregado","No agrega")</f>
        <v>No agrega</v>
      </c>
    </row>
    <row r="336" spans="2:8" ht="20.399999999999999">
      <c r="B336" s="49" t="s">
        <v>10</v>
      </c>
      <c r="C336" s="43">
        <f>'2.HACER PEDIDO ACA'!C345</f>
        <v>97</v>
      </c>
      <c r="D336" s="22" t="str">
        <f>'2.HACER PEDIDO ACA'!D345</f>
        <v>Tapon Tee  45KG</v>
      </c>
      <c r="E336" s="44">
        <f>'2.HACER PEDIDO ACA'!J345</f>
        <v>0</v>
      </c>
      <c r="F336" s="45">
        <f>'2.HACER PEDIDO ACA'!K345</f>
        <v>800</v>
      </c>
      <c r="G336" s="46">
        <f>Tabla6_23252[[#This Row],[CANTIDAD]]*Tabla6_23252[[#This Row],[PRECIO]]</f>
        <v>0</v>
      </c>
      <c r="H336" t="str">
        <f>IF(Tabla6_23252[[#This Row],[CANTIDAD]]&gt;0,"Agregado","No agrega")</f>
        <v>No agrega</v>
      </c>
    </row>
    <row r="337" spans="2:8" ht="20.399999999999999">
      <c r="B337" s="49" t="s">
        <v>10</v>
      </c>
      <c r="C337" s="43">
        <f>'2.HACER PEDIDO ACA'!C346</f>
        <v>98</v>
      </c>
      <c r="D337" s="22" t="str">
        <f>'2.HACER PEDIDO ACA'!D346</f>
        <v>Teflón Agua 1/2</v>
      </c>
      <c r="E337" s="44">
        <f>'2.HACER PEDIDO ACA'!J346</f>
        <v>0</v>
      </c>
      <c r="F337" s="45">
        <f>'2.HACER PEDIDO ACA'!K346</f>
        <v>150</v>
      </c>
      <c r="G337" s="46">
        <f>Tabla6_23252[[#This Row],[CANTIDAD]]*Tabla6_23252[[#This Row],[PRECIO]]</f>
        <v>0</v>
      </c>
      <c r="H337" t="str">
        <f>IF(Tabla6_23252[[#This Row],[CANTIDAD]]&gt;0,"Agregado","No agrega")</f>
        <v>No agrega</v>
      </c>
    </row>
    <row r="338" spans="2:8" ht="20.399999999999999">
      <c r="B338" s="49" t="s">
        <v>10</v>
      </c>
      <c r="C338" s="43">
        <f>'2.HACER PEDIDO ACA'!C347</f>
        <v>99</v>
      </c>
      <c r="D338" s="22" t="str">
        <f>'2.HACER PEDIDO ACA'!D347</f>
        <v>Teflón Agua 3/4</v>
      </c>
      <c r="E338" s="44">
        <f>'2.HACER PEDIDO ACA'!J347</f>
        <v>0</v>
      </c>
      <c r="F338" s="45">
        <f>'2.HACER PEDIDO ACA'!K347</f>
        <v>350</v>
      </c>
      <c r="G338" s="46">
        <f>Tabla6_23252[[#This Row],[CANTIDAD]]*Tabla6_23252[[#This Row],[PRECIO]]</f>
        <v>0</v>
      </c>
      <c r="H338" t="str">
        <f>IF(Tabla6_23252[[#This Row],[CANTIDAD]]&gt;0,"Agregado","No agrega")</f>
        <v>No agrega</v>
      </c>
    </row>
    <row r="339" spans="2:8" ht="20.399999999999999">
      <c r="B339" s="49" t="s">
        <v>10</v>
      </c>
      <c r="C339" s="43">
        <f>'2.HACER PEDIDO ACA'!C348</f>
        <v>100</v>
      </c>
      <c r="D339" s="22" t="str">
        <f>'2.HACER PEDIDO ACA'!D348</f>
        <v>Teflón Gas 1/2</v>
      </c>
      <c r="E339" s="44">
        <f>'2.HACER PEDIDO ACA'!J348</f>
        <v>0</v>
      </c>
      <c r="F339" s="45">
        <f>'2.HACER PEDIDO ACA'!K348</f>
        <v>500</v>
      </c>
      <c r="G339" s="46">
        <f>Tabla6_23252[[#This Row],[CANTIDAD]]*Tabla6_23252[[#This Row],[PRECIO]]</f>
        <v>0</v>
      </c>
      <c r="H339" t="str">
        <f>IF(Tabla6_23252[[#This Row],[CANTIDAD]]&gt;0,"Agregado","No agrega")</f>
        <v>No agrega</v>
      </c>
    </row>
    <row r="340" spans="2:8" ht="20.399999999999999">
      <c r="B340" s="49" t="s">
        <v>10</v>
      </c>
      <c r="C340" s="43">
        <f>'2.HACER PEDIDO ACA'!C349</f>
        <v>101</v>
      </c>
      <c r="D340" s="22" t="str">
        <f>'2.HACER PEDIDO ACA'!D349</f>
        <v xml:space="preserve">Teflón Gas 3/4 </v>
      </c>
      <c r="E340" s="44">
        <f>'2.HACER PEDIDO ACA'!J349</f>
        <v>0</v>
      </c>
      <c r="F340" s="45">
        <f>'2.HACER PEDIDO ACA'!K349</f>
        <v>750</v>
      </c>
      <c r="G340" s="46">
        <f>Tabla6_23252[[#This Row],[CANTIDAD]]*Tabla6_23252[[#This Row],[PRECIO]]</f>
        <v>0</v>
      </c>
      <c r="H340" t="str">
        <f>IF(Tabla6_23252[[#This Row],[CANTIDAD]]&gt;0,"Agregado","No agrega")</f>
        <v>No agrega</v>
      </c>
    </row>
    <row r="341" spans="2:8" ht="20.399999999999999">
      <c r="B341" s="49" t="s">
        <v>10</v>
      </c>
      <c r="C341" s="43">
        <f>'2.HACER PEDIDO ACA'!C350</f>
        <v>102</v>
      </c>
      <c r="D341" s="22" t="str">
        <f>'2.HACER PEDIDO ACA'!D350</f>
        <v>Teflón Alta Densidad 3/4</v>
      </c>
      <c r="E341" s="44">
        <f>'2.HACER PEDIDO ACA'!J350</f>
        <v>0</v>
      </c>
      <c r="F341" s="45">
        <f>'2.HACER PEDIDO ACA'!K350</f>
        <v>2000</v>
      </c>
      <c r="G341" s="46">
        <f>Tabla6_23252[[#This Row],[CANTIDAD]]*Tabla6_23252[[#This Row],[PRECIO]]</f>
        <v>0</v>
      </c>
      <c r="H341" t="str">
        <f>IF(Tabla6_23252[[#This Row],[CANTIDAD]]&gt;0,"Agregado","No agrega")</f>
        <v>No agrega</v>
      </c>
    </row>
    <row r="342" spans="2:8" ht="20.399999999999999">
      <c r="B342" s="49" t="s">
        <v>10</v>
      </c>
      <c r="C342" s="43">
        <f>'2.HACER PEDIDO ACA'!C351</f>
        <v>103</v>
      </c>
      <c r="D342" s="22" t="str">
        <f>'2.HACER PEDIDO ACA'!D351</f>
        <v>Lija al agua 600</v>
      </c>
      <c r="E342" s="44">
        <f>'2.HACER PEDIDO ACA'!J351</f>
        <v>0</v>
      </c>
      <c r="F342" s="45">
        <f>'2.HACER PEDIDO ACA'!K351</f>
        <v>430</v>
      </c>
      <c r="G342" s="46">
        <f>Tabla6_23252[[#This Row],[CANTIDAD]]*Tabla6_23252[[#This Row],[PRECIO]]</f>
        <v>0</v>
      </c>
      <c r="H342" t="str">
        <f>IF(Tabla6_23252[[#This Row],[CANTIDAD]]&gt;0,"Agregado","No agrega")</f>
        <v>No agrega</v>
      </c>
    </row>
    <row r="343" spans="2:8" ht="20.399999999999999">
      <c r="B343" s="49" t="s">
        <v>10</v>
      </c>
      <c r="C343" s="43">
        <f>'2.HACER PEDIDO ACA'!C352</f>
        <v>104</v>
      </c>
      <c r="D343" s="22" t="str">
        <f>'2.HACER PEDIDO ACA'!D352</f>
        <v>Lubricante Rex40</v>
      </c>
      <c r="E343" s="44">
        <f>'2.HACER PEDIDO ACA'!J352</f>
        <v>0</v>
      </c>
      <c r="F343" s="45">
        <f>'2.HACER PEDIDO ACA'!K352</f>
        <v>2600</v>
      </c>
      <c r="G343" s="46">
        <f>Tabla6_23252[[#This Row],[CANTIDAD]]*Tabla6_23252[[#This Row],[PRECIO]]</f>
        <v>0</v>
      </c>
      <c r="H343" t="str">
        <f>IF(Tabla6_23252[[#This Row],[CANTIDAD]]&gt;0,"Agregado","No agrega")</f>
        <v>No agrega</v>
      </c>
    </row>
    <row r="344" spans="2:8" ht="20.399999999999999">
      <c r="B344" s="49" t="s">
        <v>10</v>
      </c>
      <c r="C344" s="43">
        <f>'2.HACER PEDIDO ACA'!C353</f>
        <v>105</v>
      </c>
      <c r="D344" s="22" t="str">
        <f>'2.HACER PEDIDO ACA'!D353</f>
        <v>Limpiacontacto Rex40</v>
      </c>
      <c r="E344" s="44">
        <f>'2.HACER PEDIDO ACA'!J353</f>
        <v>0</v>
      </c>
      <c r="F344" s="45">
        <f>'2.HACER PEDIDO ACA'!K353</f>
        <v>2650</v>
      </c>
      <c r="G344" s="46">
        <f>Tabla6_23252[[#This Row],[CANTIDAD]]*Tabla6_23252[[#This Row],[PRECIO]]</f>
        <v>0</v>
      </c>
      <c r="H344" t="str">
        <f>IF(Tabla6_23252[[#This Row],[CANTIDAD]]&gt;0,"Agregado","No agrega")</f>
        <v>No agrega</v>
      </c>
    </row>
    <row r="345" spans="2:8" ht="20.399999999999999">
      <c r="B345" s="49" t="s">
        <v>10</v>
      </c>
      <c r="C345" s="43">
        <f>'2.HACER PEDIDO ACA'!C354</f>
        <v>106</v>
      </c>
      <c r="D345" s="22" t="str">
        <f>'2.HACER PEDIDO ACA'!D354</f>
        <v>Grasa Grafitada  Molikote</v>
      </c>
      <c r="E345" s="44">
        <f>'2.HACER PEDIDO ACA'!J354</f>
        <v>0</v>
      </c>
      <c r="F345" s="45">
        <f>'2.HACER PEDIDO ACA'!K354</f>
        <v>1150</v>
      </c>
      <c r="G345" s="46">
        <f>Tabla6_23252[[#This Row],[CANTIDAD]]*Tabla6_23252[[#This Row],[PRECIO]]</f>
        <v>0</v>
      </c>
      <c r="H345" t="str">
        <f>IF(Tabla6_23252[[#This Row],[CANTIDAD]]&gt;0,"Agregado","No agrega")</f>
        <v>No agrega</v>
      </c>
    </row>
    <row r="346" spans="2:8" ht="20.399999999999999">
      <c r="B346" s="49" t="s">
        <v>10</v>
      </c>
      <c r="C346" s="43">
        <f>'2.HACER PEDIDO ACA'!C355</f>
        <v>107</v>
      </c>
      <c r="D346" s="22" t="str">
        <f>'2.HACER PEDIDO ACA'!D355</f>
        <v>Grasa Rodamiento</v>
      </c>
      <c r="E346" s="44">
        <f>'2.HACER PEDIDO ACA'!J355</f>
        <v>0</v>
      </c>
      <c r="F346" s="45">
        <f>'2.HACER PEDIDO ACA'!K355</f>
        <v>4500</v>
      </c>
      <c r="G346" s="46">
        <f>Tabla6_23252[[#This Row],[CANTIDAD]]*Tabla6_23252[[#This Row],[PRECIO]]</f>
        <v>0</v>
      </c>
      <c r="H346" t="str">
        <f>IF(Tabla6_23252[[#This Row],[CANTIDAD]]&gt;0,"Agregado","No agrega")</f>
        <v>No agrega</v>
      </c>
    </row>
    <row r="347" spans="2:8" ht="20.399999999999999">
      <c r="B347" s="49" t="s">
        <v>10</v>
      </c>
      <c r="C347" s="43">
        <f>'2.HACER PEDIDO ACA'!C356</f>
        <v>108</v>
      </c>
      <c r="D347" s="22" t="str">
        <f>'2.HACER PEDIDO ACA'!D356</f>
        <v>Pintura Spray Cromo</v>
      </c>
      <c r="E347" s="44">
        <f>'2.HACER PEDIDO ACA'!J356</f>
        <v>0</v>
      </c>
      <c r="F347" s="45">
        <f>'2.HACER PEDIDO ACA'!K356</f>
        <v>3000</v>
      </c>
      <c r="G347" s="46">
        <f>Tabla6_23252[[#This Row],[CANTIDAD]]*Tabla6_23252[[#This Row],[PRECIO]]</f>
        <v>0</v>
      </c>
      <c r="H347" t="str">
        <f>IF(Tabla6_23252[[#This Row],[CANTIDAD]]&gt;0,"Agregado","No agrega")</f>
        <v>No agrega</v>
      </c>
    </row>
    <row r="348" spans="2:8" ht="20.399999999999999">
      <c r="B348" s="49" t="s">
        <v>10</v>
      </c>
      <c r="C348" s="43">
        <f>'2.HACER PEDIDO ACA'!C357</f>
        <v>109</v>
      </c>
      <c r="D348" s="22" t="str">
        <f>'2.HACER PEDIDO ACA'!D357</f>
        <v>Pintura Alta Temperatura Gris</v>
      </c>
      <c r="E348" s="44">
        <f>'2.HACER PEDIDO ACA'!J357</f>
        <v>0</v>
      </c>
      <c r="F348" s="45">
        <f>'2.HACER PEDIDO ACA'!K357</f>
        <v>3700</v>
      </c>
      <c r="G348" s="46">
        <f>Tabla6_23252[[#This Row],[CANTIDAD]]*Tabla6_23252[[#This Row],[PRECIO]]</f>
        <v>0</v>
      </c>
      <c r="H348" t="str">
        <f>IF(Tabla6_23252[[#This Row],[CANTIDAD]]&gt;0,"Agregado","No agrega")</f>
        <v>No agrega</v>
      </c>
    </row>
    <row r="349" spans="2:8" ht="20.399999999999999">
      <c r="B349" s="49" t="s">
        <v>10</v>
      </c>
      <c r="C349" s="43">
        <f>'2.HACER PEDIDO ACA'!C358</f>
        <v>110</v>
      </c>
      <c r="D349" s="22" t="str">
        <f>'2.HACER PEDIDO ACA'!D358</f>
        <v>Acero Líquido</v>
      </c>
      <c r="E349" s="44">
        <f>'2.HACER PEDIDO ACA'!J358</f>
        <v>0</v>
      </c>
      <c r="F349" s="45">
        <f>'2.HACER PEDIDO ACA'!K358</f>
        <v>2600</v>
      </c>
      <c r="G349" s="46">
        <f>Tabla6_23252[[#This Row],[CANTIDAD]]*Tabla6_23252[[#This Row],[PRECIO]]</f>
        <v>0</v>
      </c>
      <c r="H349" t="str">
        <f>IF(Tabla6_23252[[#This Row],[CANTIDAD]]&gt;0,"Agregado","No agrega")</f>
        <v>No agrega</v>
      </c>
    </row>
    <row r="350" spans="2:8" ht="20.399999999999999">
      <c r="B350" s="49" t="s">
        <v>10</v>
      </c>
      <c r="C350" s="43">
        <f>'2.HACER PEDIDO ACA'!C359</f>
        <v>111</v>
      </c>
      <c r="D350" s="22" t="str">
        <f>'2.HACER PEDIDO ACA'!D359</f>
        <v>Par Duracell Calefont D2</v>
      </c>
      <c r="E350" s="44">
        <f>'2.HACER PEDIDO ACA'!J359</f>
        <v>0</v>
      </c>
      <c r="F350" s="45">
        <f>'2.HACER PEDIDO ACA'!K359</f>
        <v>3690</v>
      </c>
      <c r="G350" s="46">
        <f>Tabla6_23252[[#This Row],[CANTIDAD]]*Tabla6_23252[[#This Row],[PRECIO]]</f>
        <v>0</v>
      </c>
      <c r="H350" t="str">
        <f>IF(Tabla6_23252[[#This Row],[CANTIDAD]]&gt;0,"Agregado","No agrega")</f>
        <v>No agrega</v>
      </c>
    </row>
    <row r="351" spans="2:8" ht="20.399999999999999">
      <c r="B351" s="49" t="s">
        <v>10</v>
      </c>
      <c r="C351" s="43">
        <f>'2.HACER PEDIDO ACA'!C360</f>
        <v>112</v>
      </c>
      <c r="D351" s="22" t="str">
        <f>'2.HACER PEDIDO ACA'!D360</f>
        <v>Silicona Alta Temperatura</v>
      </c>
      <c r="E351" s="44">
        <f>'2.HACER PEDIDO ACA'!J360</f>
        <v>0</v>
      </c>
      <c r="F351" s="45">
        <f>'2.HACER PEDIDO ACA'!K360</f>
        <v>2500</v>
      </c>
      <c r="G351" s="46">
        <f>Tabla6_23252[[#This Row],[CANTIDAD]]*Tabla6_23252[[#This Row],[PRECIO]]</f>
        <v>0</v>
      </c>
      <c r="H351" t="str">
        <f>IF(Tabla6_23252[[#This Row],[CANTIDAD]]&gt;0,"Agregado","No agrega")</f>
        <v>No agrega</v>
      </c>
    </row>
    <row r="352" spans="2:8" ht="20.399999999999999">
      <c r="B352" s="49" t="s">
        <v>10</v>
      </c>
      <c r="C352" s="43">
        <f>'2.HACER PEDIDO ACA'!C361</f>
        <v>113</v>
      </c>
      <c r="D352" s="22" t="str">
        <f>'2.HACER PEDIDO ACA'!D361</f>
        <v>Silicona Transparente</v>
      </c>
      <c r="E352" s="44">
        <f>'2.HACER PEDIDO ACA'!J361</f>
        <v>0</v>
      </c>
      <c r="F352" s="45">
        <f>'2.HACER PEDIDO ACA'!K361</f>
        <v>2000</v>
      </c>
      <c r="G352" s="46">
        <f>Tabla6_23252[[#This Row],[CANTIDAD]]*Tabla6_23252[[#This Row],[PRECIO]]</f>
        <v>0</v>
      </c>
      <c r="H352" t="str">
        <f>IF(Tabla6_23252[[#This Row],[CANTIDAD]]&gt;0,"Agregado","No agrega")</f>
        <v>No agrega</v>
      </c>
    </row>
    <row r="353" spans="2:8" ht="20.399999999999999">
      <c r="B353" s="49" t="s">
        <v>10</v>
      </c>
      <c r="C353" s="43">
        <f>'2.HACER PEDIDO ACA'!C362</f>
        <v>114</v>
      </c>
      <c r="D353" s="22" t="str">
        <f>'2.HACER PEDIDO ACA'!D362</f>
        <v>Silicona Blanca</v>
      </c>
      <c r="E353" s="44">
        <f>'2.HACER PEDIDO ACA'!J362</f>
        <v>0</v>
      </c>
      <c r="F353" s="45">
        <f>'2.HACER PEDIDO ACA'!K362</f>
        <v>2000</v>
      </c>
      <c r="G353" s="46">
        <f>Tabla6_23252[[#This Row],[CANTIDAD]]*Tabla6_23252[[#This Row],[PRECIO]]</f>
        <v>0</v>
      </c>
      <c r="H353" t="str">
        <f>IF(Tabla6_23252[[#This Row],[CANTIDAD]]&gt;0,"Agregado","No agrega")</f>
        <v>No agrega</v>
      </c>
    </row>
    <row r="354" spans="2:8" ht="20.399999999999999">
      <c r="B354" s="49" t="s">
        <v>10</v>
      </c>
      <c r="C354" s="43">
        <f>'2.HACER PEDIDO ACA'!C363</f>
        <v>115</v>
      </c>
      <c r="D354" s="22" t="str">
        <f>'2.HACER PEDIDO ACA'!D363</f>
        <v>Amarra Cables 16 cms (50)</v>
      </c>
      <c r="E354" s="44">
        <f>'2.HACER PEDIDO ACA'!J363</f>
        <v>0</v>
      </c>
      <c r="F354" s="45">
        <f>'2.HACER PEDIDO ACA'!K363</f>
        <v>1200</v>
      </c>
      <c r="G354" s="46">
        <f>Tabla6_23252[[#This Row],[CANTIDAD]]*Tabla6_23252[[#This Row],[PRECIO]]</f>
        <v>0</v>
      </c>
      <c r="H354" t="str">
        <f>IF(Tabla6_23252[[#This Row],[CANTIDAD]]&gt;0,"Agregado","No agrega")</f>
        <v>No agrega</v>
      </c>
    </row>
    <row r="355" spans="2:8" ht="20.399999999999999">
      <c r="B355" s="49" t="s">
        <v>10</v>
      </c>
      <c r="C355" s="43">
        <f>'2.HACER PEDIDO ACA'!C364</f>
        <v>116</v>
      </c>
      <c r="D355" s="22" t="str">
        <f>'2.HACER PEDIDO ACA'!D364</f>
        <v>Amarra Cables 20 cms (50)</v>
      </c>
      <c r="E355" s="44">
        <f>'2.HACER PEDIDO ACA'!J364</f>
        <v>0</v>
      </c>
      <c r="F355" s="45">
        <f>'2.HACER PEDIDO ACA'!K364</f>
        <v>1400</v>
      </c>
      <c r="G355" s="46">
        <f>Tabla6_23252[[#This Row],[CANTIDAD]]*Tabla6_23252[[#This Row],[PRECIO]]</f>
        <v>0</v>
      </c>
      <c r="H355" t="str">
        <f>IF(Tabla6_23252[[#This Row],[CANTIDAD]]&gt;0,"Agregado","No agrega")</f>
        <v>No agrega</v>
      </c>
    </row>
    <row r="356" spans="2:8" ht="20.399999999999999">
      <c r="B356" s="49" t="s">
        <v>10</v>
      </c>
      <c r="C356" s="43">
        <f>'2.HACER PEDIDO ACA'!C365</f>
        <v>117</v>
      </c>
      <c r="D356" s="22" t="str">
        <f>'2.HACER PEDIDO ACA'!D365</f>
        <v>Amarra Cables 30 cms (50)</v>
      </c>
      <c r="E356" s="44">
        <f>'2.HACER PEDIDO ACA'!J365</f>
        <v>0</v>
      </c>
      <c r="F356" s="45">
        <f>'2.HACER PEDIDO ACA'!K365</f>
        <v>1700</v>
      </c>
      <c r="G356" s="46">
        <f>Tabla6_23252[[#This Row],[CANTIDAD]]*Tabla6_23252[[#This Row],[PRECIO]]</f>
        <v>0</v>
      </c>
      <c r="H356" t="str">
        <f>IF(Tabla6_23252[[#This Row],[CANTIDAD]]&gt;0,"Agregado","No agrega")</f>
        <v>No agrega</v>
      </c>
    </row>
    <row r="357" spans="2:8" ht="20.399999999999999">
      <c r="B357" s="49" t="s">
        <v>10</v>
      </c>
      <c r="C357" s="43">
        <f>'2.HACER PEDIDO ACA'!C366</f>
        <v>118</v>
      </c>
      <c r="D357" s="22" t="str">
        <f>'2.HACER PEDIDO ACA'!D366</f>
        <v>Amarra Cables 40 cms (50)</v>
      </c>
      <c r="E357" s="44">
        <f>'2.HACER PEDIDO ACA'!J366</f>
        <v>0</v>
      </c>
      <c r="F357" s="45">
        <f>'2.HACER PEDIDO ACA'!K366</f>
        <v>2100</v>
      </c>
      <c r="G357" s="46">
        <f>Tabla6_23252[[#This Row],[CANTIDAD]]*Tabla6_23252[[#This Row],[PRECIO]]</f>
        <v>0</v>
      </c>
      <c r="H357" t="str">
        <f>IF(Tabla6_23252[[#This Row],[CANTIDAD]]&gt;0,"Agregado","No agrega")</f>
        <v>No agrega</v>
      </c>
    </row>
    <row r="358" spans="2:8" ht="21" thickBot="1">
      <c r="B358" s="50" t="s">
        <v>10</v>
      </c>
      <c r="C358" s="43">
        <f>'2.HACER PEDIDO ACA'!C367</f>
        <v>119</v>
      </c>
      <c r="D358" s="22" t="str">
        <f>'2.HACER PEDIDO ACA'!D367</f>
        <v>Caja Oring Mediano 220pcs</v>
      </c>
      <c r="E358" s="44">
        <f>'2.HACER PEDIDO ACA'!J367</f>
        <v>0</v>
      </c>
      <c r="F358" s="45">
        <f>'2.HACER PEDIDO ACA'!K367</f>
        <v>5700</v>
      </c>
      <c r="G358" s="51">
        <f>Tabla6_23252[[#This Row],[CANTIDAD]]*Tabla6_23252[[#This Row],[PRECIO]]</f>
        <v>0</v>
      </c>
      <c r="H358" t="str">
        <f>IF(Tabla6_23252[[#This Row],[CANTIDAD]]&gt;0,"Agregado","No agrega")</f>
        <v>No agrega</v>
      </c>
    </row>
    <row r="359" spans="2:8" ht="20.399999999999999">
      <c r="B359" s="32" t="s">
        <v>10</v>
      </c>
      <c r="C359" s="43">
        <f>'2.HACER PEDIDO ACA'!C368</f>
        <v>120</v>
      </c>
      <c r="D359" s="22" t="str">
        <f>'2.HACER PEDIDO ACA'!D368</f>
        <v>Caja Oring Grande Naranja</v>
      </c>
      <c r="E359" s="44">
        <f>'2.HACER PEDIDO ACA'!J368</f>
        <v>0</v>
      </c>
      <c r="F359" s="45">
        <f>'2.HACER PEDIDO ACA'!K368</f>
        <v>10000</v>
      </c>
      <c r="G359" s="52">
        <f>Tabla6_23252[[#This Row],[CANTIDAD]]*Tabla6_23252[[#This Row],[PRECIO]]</f>
        <v>0</v>
      </c>
      <c r="H359" t="str">
        <f>IF(Tabla6_23252[[#This Row],[CANTIDAD]]&gt;0,"Agregado","No agrega")</f>
        <v>No agrega</v>
      </c>
    </row>
    <row r="360" spans="2:8" ht="20.399999999999999">
      <c r="B360" s="53" t="s">
        <v>10</v>
      </c>
      <c r="C360" s="43">
        <f>'2.HACER PEDIDO ACA'!C369</f>
        <v>121</v>
      </c>
      <c r="D360" s="22" t="str">
        <f>'2.HACER PEDIDO ACA'!D369</f>
        <v>Goma de llave 1/2 100 pcs</v>
      </c>
      <c r="E360" s="44">
        <f>'2.HACER PEDIDO ACA'!J369</f>
        <v>0</v>
      </c>
      <c r="F360" s="45">
        <f>'2.HACER PEDIDO ACA'!K369</f>
        <v>2500</v>
      </c>
      <c r="G360" s="54">
        <f>Tabla6_23252[[#This Row],[CANTIDAD]]*Tabla6_23252[[#This Row],[PRECIO]]</f>
        <v>0</v>
      </c>
      <c r="H360" t="str">
        <f>IF(Tabla6_23252[[#This Row],[CANTIDAD]]&gt;0,"Agregado","No agrega")</f>
        <v>No agrega</v>
      </c>
    </row>
    <row r="361" spans="2:8" ht="20.399999999999999">
      <c r="B361" s="53" t="s">
        <v>10</v>
      </c>
      <c r="C361" s="43">
        <f>'2.HACER PEDIDO ACA'!C370</f>
        <v>122</v>
      </c>
      <c r="D361" s="22" t="str">
        <f>'2.HACER PEDIDO ACA'!D370</f>
        <v>Cancamo L63 Sujeta Calefont</v>
      </c>
      <c r="E361" s="44">
        <f>'2.HACER PEDIDO ACA'!J370</f>
        <v>0</v>
      </c>
      <c r="F361" s="45">
        <f>'2.HACER PEDIDO ACA'!K370</f>
        <v>250</v>
      </c>
      <c r="G361" s="54">
        <f>Tabla6_23252[[#This Row],[CANTIDAD]]*Tabla6_23252[[#This Row],[PRECIO]]</f>
        <v>0</v>
      </c>
      <c r="H361" t="str">
        <f>IF(Tabla6_23252[[#This Row],[CANTIDAD]]&gt;0,"Agregado","No agrega")</f>
        <v>No agrega</v>
      </c>
    </row>
    <row r="362" spans="2:8" ht="20.399999999999999">
      <c r="B362" s="53" t="s">
        <v>10</v>
      </c>
      <c r="C362" s="43">
        <f>'2.HACER PEDIDO ACA'!C371</f>
        <v>123</v>
      </c>
      <c r="D362" s="22" t="str">
        <f>'2.HACER PEDIDO ACA'!D371</f>
        <v>Tornillo Largo Soporta calefont</v>
      </c>
      <c r="E362" s="44">
        <f>'2.HACER PEDIDO ACA'!J371</f>
        <v>0</v>
      </c>
      <c r="F362" s="45">
        <f>'2.HACER PEDIDO ACA'!K371</f>
        <v>350</v>
      </c>
      <c r="G362" s="54">
        <f>Tabla6_23252[[#This Row],[CANTIDAD]]*Tabla6_23252[[#This Row],[PRECIO]]</f>
        <v>0</v>
      </c>
      <c r="H362" t="str">
        <f>IF(Tabla6_23252[[#This Row],[CANTIDAD]]&gt;0,"Agregado","No agrega")</f>
        <v>No agrega</v>
      </c>
    </row>
    <row r="363" spans="2:8" ht="20.399999999999999">
      <c r="B363" s="53" t="s">
        <v>10</v>
      </c>
      <c r="C363" s="43">
        <f>'2.HACER PEDIDO ACA'!C372</f>
        <v>124</v>
      </c>
      <c r="D363" s="22" t="str">
        <f>'2.HACER PEDIDO ACA'!D372</f>
        <v>Extractor Tornillos 6 pcs (3/4)</v>
      </c>
      <c r="E363" s="44">
        <f>'2.HACER PEDIDO ACA'!J372</f>
        <v>0</v>
      </c>
      <c r="F363" s="45">
        <f>'2.HACER PEDIDO ACA'!K372</f>
        <v>5000</v>
      </c>
      <c r="G363" s="54">
        <f>Tabla6_23252[[#This Row],[CANTIDAD]]*Tabla6_23252[[#This Row],[PRECIO]]</f>
        <v>0</v>
      </c>
      <c r="H363" t="str">
        <f>IF(Tabla6_23252[[#This Row],[CANTIDAD]]&gt;0,"Agregado","No agrega")</f>
        <v>No agrega</v>
      </c>
    </row>
    <row r="364" spans="2:8" ht="20.399999999999999">
      <c r="B364" s="53" t="s">
        <v>10</v>
      </c>
      <c r="C364" s="43">
        <f>'2.HACER PEDIDO ACA'!C373</f>
        <v>125</v>
      </c>
      <c r="D364" s="22" t="str">
        <f>'2.HACER PEDIDO ACA'!D373</f>
        <v>Extractor Tornillos 5 pcs (1/2)</v>
      </c>
      <c r="E364" s="44">
        <f>'2.HACER PEDIDO ACA'!J373</f>
        <v>0</v>
      </c>
      <c r="F364" s="45">
        <f>'2.HACER PEDIDO ACA'!K373</f>
        <v>3800</v>
      </c>
      <c r="G364" s="54">
        <f>Tabla6_23252[[#This Row],[CANTIDAD]]*Tabla6_23252[[#This Row],[PRECIO]]</f>
        <v>0</v>
      </c>
      <c r="H364" t="str">
        <f>IF(Tabla6_23252[[#This Row],[CANTIDAD]]&gt;0,"Agregado","No agrega")</f>
        <v>No agrega</v>
      </c>
    </row>
    <row r="365" spans="2:8" ht="20.399999999999999">
      <c r="B365" s="53" t="s">
        <v>10</v>
      </c>
      <c r="C365" s="43">
        <f>'2.HACER PEDIDO ACA'!C374</f>
        <v>126</v>
      </c>
      <c r="D365" s="22" t="str">
        <f>'2.HACER PEDIDO ACA'!D374</f>
        <v>Escobilla para taladro</v>
      </c>
      <c r="E365" s="44">
        <f>'2.HACER PEDIDO ACA'!J374</f>
        <v>0</v>
      </c>
      <c r="F365" s="45">
        <f>'2.HACER PEDIDO ACA'!K374</f>
        <v>1800</v>
      </c>
      <c r="G365" s="54">
        <f>Tabla6_23252[[#This Row],[CANTIDAD]]*Tabla6_23252[[#This Row],[PRECIO]]</f>
        <v>0</v>
      </c>
      <c r="H365" t="str">
        <f>IF(Tabla6_23252[[#This Row],[CANTIDAD]]&gt;0,"Agregado","No agrega")</f>
        <v>No agrega</v>
      </c>
    </row>
    <row r="366" spans="2:8" ht="20.399999999999999">
      <c r="B366" s="53" t="s">
        <v>10</v>
      </c>
      <c r="C366" s="43">
        <f>'2.HACER PEDIDO ACA'!C375</f>
        <v>127</v>
      </c>
      <c r="D366" s="22" t="str">
        <f>'2.HACER PEDIDO ACA'!D375</f>
        <v>Set Escobillas Taladro</v>
      </c>
      <c r="E366" s="44">
        <f>'2.HACER PEDIDO ACA'!J375</f>
        <v>0</v>
      </c>
      <c r="F366" s="45">
        <f>'2.HACER PEDIDO ACA'!K375</f>
        <v>3500</v>
      </c>
      <c r="G366" s="54">
        <f>Tabla6_23252[[#This Row],[CANTIDAD]]*Tabla6_23252[[#This Row],[PRECIO]]</f>
        <v>0</v>
      </c>
      <c r="H366" t="str">
        <f>IF(Tabla6_23252[[#This Row],[CANTIDAD]]&gt;0,"Agregado","No agrega")</f>
        <v>No agrega</v>
      </c>
    </row>
    <row r="367" spans="2:8" ht="20.399999999999999">
      <c r="B367" s="53" t="s">
        <v>10</v>
      </c>
      <c r="C367" s="43">
        <f>'2.HACER PEDIDO ACA'!C376</f>
        <v>128</v>
      </c>
      <c r="D367" s="22" t="str">
        <f>'2.HACER PEDIDO ACA'!D376</f>
        <v>Escobilla metálica mango madera</v>
      </c>
      <c r="E367" s="44">
        <f>'2.HACER PEDIDO ACA'!J376</f>
        <v>0</v>
      </c>
      <c r="F367" s="45">
        <f>'2.HACER PEDIDO ACA'!K376</f>
        <v>1000</v>
      </c>
      <c r="G367" s="54">
        <f>Tabla6_23252[[#This Row],[CANTIDAD]]*Tabla6_23252[[#This Row],[PRECIO]]</f>
        <v>0</v>
      </c>
      <c r="H367" t="str">
        <f>IF(Tabla6_23252[[#This Row],[CANTIDAD]]&gt;0,"Agregado","No agrega")</f>
        <v>No agrega</v>
      </c>
    </row>
    <row r="368" spans="2:8" ht="20.399999999999999">
      <c r="B368" s="53" t="s">
        <v>10</v>
      </c>
      <c r="C368" s="43">
        <f>'2.HACER PEDIDO ACA'!C377</f>
        <v>129</v>
      </c>
      <c r="D368" s="22" t="str">
        <f>'2.HACER PEDIDO ACA'!D377</f>
        <v>Escobilla cedas bronce</v>
      </c>
      <c r="E368" s="44">
        <f>'2.HACER PEDIDO ACA'!J377</f>
        <v>0</v>
      </c>
      <c r="F368" s="45">
        <f>'2.HACER PEDIDO ACA'!K377</f>
        <v>1500</v>
      </c>
      <c r="G368" s="54">
        <f>Tabla6_23252[[#This Row],[CANTIDAD]]*Tabla6_23252[[#This Row],[PRECIO]]</f>
        <v>0</v>
      </c>
      <c r="H368" t="str">
        <f>IF(Tabla6_23252[[#This Row],[CANTIDAD]]&gt;0,"Agregado","No agrega")</f>
        <v>No agrega</v>
      </c>
    </row>
    <row r="369" spans="2:8" ht="20.399999999999999">
      <c r="B369" s="53" t="s">
        <v>10</v>
      </c>
      <c r="C369" s="43">
        <f>'2.HACER PEDIDO ACA'!C378</f>
        <v>130</v>
      </c>
      <c r="D369" s="22" t="str">
        <f>'2.HACER PEDIDO ACA'!D378</f>
        <v>Mini Alicate 4 1/2"</v>
      </c>
      <c r="E369" s="44">
        <f>'2.HACER PEDIDO ACA'!J378</f>
        <v>0</v>
      </c>
      <c r="F369" s="45">
        <f>'2.HACER PEDIDO ACA'!K378</f>
        <v>2200</v>
      </c>
      <c r="G369" s="54">
        <f>Tabla6_23252[[#This Row],[CANTIDAD]]*Tabla6_23252[[#This Row],[PRECIO]]</f>
        <v>0</v>
      </c>
      <c r="H369" t="str">
        <f>IF(Tabla6_23252[[#This Row],[CANTIDAD]]&gt;0,"Agregado","No agrega")</f>
        <v>No agrega</v>
      </c>
    </row>
    <row r="370" spans="2:8" ht="20.399999999999999">
      <c r="B370" s="53" t="s">
        <v>10</v>
      </c>
      <c r="C370" s="43">
        <f>'2.HACER PEDIDO ACA'!C379</f>
        <v>131</v>
      </c>
      <c r="D370" s="22" t="str">
        <f>'2.HACER PEDIDO ACA'!D379</f>
        <v>Alicante de Punta 6"</v>
      </c>
      <c r="E370" s="44">
        <f>'2.HACER PEDIDO ACA'!J379</f>
        <v>0</v>
      </c>
      <c r="F370" s="45">
        <f>'2.HACER PEDIDO ACA'!K379</f>
        <v>3100</v>
      </c>
      <c r="G370" s="54">
        <f>Tabla6_23252[[#This Row],[CANTIDAD]]*Tabla6_23252[[#This Row],[PRECIO]]</f>
        <v>0</v>
      </c>
      <c r="H370" t="str">
        <f>IF(Tabla6_23252[[#This Row],[CANTIDAD]]&gt;0,"Agregado","No agrega")</f>
        <v>No agrega</v>
      </c>
    </row>
    <row r="371" spans="2:8" ht="20.399999999999999">
      <c r="B371" s="53" t="s">
        <v>10</v>
      </c>
      <c r="C371" s="43">
        <f>'2.HACER PEDIDO ACA'!C380</f>
        <v>132</v>
      </c>
      <c r="D371" s="22" t="str">
        <f>'2.HACER PEDIDO ACA'!D380</f>
        <v>Alicate De Corte 6"</v>
      </c>
      <c r="E371" s="44">
        <f>'2.HACER PEDIDO ACA'!J380</f>
        <v>0</v>
      </c>
      <c r="F371" s="45">
        <f>'2.HACER PEDIDO ACA'!K380</f>
        <v>3500</v>
      </c>
      <c r="G371" s="54">
        <f>Tabla6_23252[[#This Row],[CANTIDAD]]*Tabla6_23252[[#This Row],[PRECIO]]</f>
        <v>0</v>
      </c>
      <c r="H371" t="str">
        <f>IF(Tabla6_23252[[#This Row],[CANTIDAD]]&gt;0,"Agregado","No agrega")</f>
        <v>No agrega</v>
      </c>
    </row>
    <row r="372" spans="2:8" ht="20.399999999999999">
      <c r="B372" s="53" t="s">
        <v>10</v>
      </c>
      <c r="C372" s="43">
        <f>'2.HACER PEDIDO ACA'!C381</f>
        <v>133</v>
      </c>
      <c r="D372" s="22" t="str">
        <f>'2.HACER PEDIDO ACA'!D381</f>
        <v>Alicate mediano 10"</v>
      </c>
      <c r="E372" s="44">
        <f>'2.HACER PEDIDO ACA'!J381</f>
        <v>0</v>
      </c>
      <c r="F372" s="45">
        <f>'2.HACER PEDIDO ACA'!K381</f>
        <v>6500</v>
      </c>
      <c r="G372" s="54">
        <f>Tabla6_23252[[#This Row],[CANTIDAD]]*Tabla6_23252[[#This Row],[PRECIO]]</f>
        <v>0</v>
      </c>
      <c r="H372" t="str">
        <f>IF(Tabla6_23252[[#This Row],[CANTIDAD]]&gt;0,"Agregado","No agrega")</f>
        <v>No agrega</v>
      </c>
    </row>
    <row r="373" spans="2:8" ht="20.399999999999999">
      <c r="B373" s="53" t="s">
        <v>10</v>
      </c>
      <c r="C373" s="43">
        <f>'2.HACER PEDIDO ACA'!C382</f>
        <v>134</v>
      </c>
      <c r="D373" s="22" t="str">
        <f>'2.HACER PEDIDO ACA'!D382</f>
        <v>Francesa 12"</v>
      </c>
      <c r="E373" s="44">
        <f>'2.HACER PEDIDO ACA'!J382</f>
        <v>0</v>
      </c>
      <c r="F373" s="45">
        <f>'2.HACER PEDIDO ACA'!K382</f>
        <v>7500</v>
      </c>
      <c r="G373" s="54">
        <f>Tabla6_23252[[#This Row],[CANTIDAD]]*Tabla6_23252[[#This Row],[PRECIO]]</f>
        <v>0</v>
      </c>
      <c r="H373" t="str">
        <f>IF(Tabla6_23252[[#This Row],[CANTIDAD]]&gt;0,"Agregado","No agrega")</f>
        <v>No agrega</v>
      </c>
    </row>
    <row r="374" spans="2:8" ht="20.399999999999999">
      <c r="B374" s="53" t="s">
        <v>10</v>
      </c>
      <c r="C374" s="43">
        <f>'2.HACER PEDIDO ACA'!C383</f>
        <v>135</v>
      </c>
      <c r="D374" s="22" t="str">
        <f>'2.HACER PEDIDO ACA'!D383</f>
        <v>Llave Francesa 8" chica</v>
      </c>
      <c r="E374" s="44">
        <f>'2.HACER PEDIDO ACA'!J383</f>
        <v>0</v>
      </c>
      <c r="F374" s="45">
        <f>'2.HACER PEDIDO ACA'!K383</f>
        <v>3900</v>
      </c>
      <c r="G374" s="54">
        <f>Tabla6_23252[[#This Row],[CANTIDAD]]*Tabla6_23252[[#This Row],[PRECIO]]</f>
        <v>0</v>
      </c>
      <c r="H374" t="str">
        <f>IF(Tabla6_23252[[#This Row],[CANTIDAD]]&gt;0,"Agregado","No agrega")</f>
        <v>No agrega</v>
      </c>
    </row>
    <row r="375" spans="2:8" ht="20.399999999999999">
      <c r="B375" s="53" t="s">
        <v>10</v>
      </c>
      <c r="C375" s="43">
        <f>'2.HACER PEDIDO ACA'!C384</f>
        <v>136</v>
      </c>
      <c r="D375" s="22" t="str">
        <f>'2.HACER PEDIDO ACA'!D384</f>
        <v>Set Desatornillador de Golpe 12 pcs</v>
      </c>
      <c r="E375" s="44">
        <f>'2.HACER PEDIDO ACA'!J384</f>
        <v>0</v>
      </c>
      <c r="F375" s="45">
        <f>'2.HACER PEDIDO ACA'!K384</f>
        <v>14500</v>
      </c>
      <c r="G375" s="54">
        <f>Tabla6_23252[[#This Row],[CANTIDAD]]*Tabla6_23252[[#This Row],[PRECIO]]</f>
        <v>0</v>
      </c>
      <c r="H375" t="str">
        <f>IF(Tabla6_23252[[#This Row],[CANTIDAD]]&gt;0,"Agregado","No agrega")</f>
        <v>No agrega</v>
      </c>
    </row>
    <row r="376" spans="2:8" ht="20.399999999999999">
      <c r="B376" s="53" t="s">
        <v>10</v>
      </c>
      <c r="C376" s="43">
        <f>'2.HACER PEDIDO ACA'!C385</f>
        <v>137</v>
      </c>
      <c r="D376" s="22" t="str">
        <f>'2.HACER PEDIDO ACA'!D385</f>
        <v>Martillo 24 oz</v>
      </c>
      <c r="E376" s="44">
        <f>'2.HACER PEDIDO ACA'!J385</f>
        <v>0</v>
      </c>
      <c r="F376" s="45">
        <f>'2.HACER PEDIDO ACA'!K385</f>
        <v>5200</v>
      </c>
      <c r="G376" s="54">
        <f>Tabla6_23252[[#This Row],[CANTIDAD]]*Tabla6_23252[[#This Row],[PRECIO]]</f>
        <v>0</v>
      </c>
      <c r="H376" t="str">
        <f>IF(Tabla6_23252[[#This Row],[CANTIDAD]]&gt;0,"Agregado","No agrega")</f>
        <v>No agrega</v>
      </c>
    </row>
    <row r="377" spans="2:8" ht="20.399999999999999">
      <c r="B377" s="53" t="s">
        <v>10</v>
      </c>
      <c r="C377" s="43">
        <f>'2.HACER PEDIDO ACA'!C386</f>
        <v>138</v>
      </c>
      <c r="D377" s="22" t="str">
        <f>'2.HACER PEDIDO ACA'!D386</f>
        <v>Tenaza para soldar</v>
      </c>
      <c r="E377" s="44">
        <f>'2.HACER PEDIDO ACA'!J386</f>
        <v>0</v>
      </c>
      <c r="F377" s="45">
        <f>'2.HACER PEDIDO ACA'!K386</f>
        <v>6500</v>
      </c>
      <c r="G377" s="54">
        <f>Tabla6_23252[[#This Row],[CANTIDAD]]*Tabla6_23252[[#This Row],[PRECIO]]</f>
        <v>0</v>
      </c>
      <c r="H377" t="str">
        <f>IF(Tabla6_23252[[#This Row],[CANTIDAD]]&gt;0,"Agregado","No agrega")</f>
        <v>No agrega</v>
      </c>
    </row>
    <row r="378" spans="2:8" ht="20.399999999999999">
      <c r="B378" s="53" t="s">
        <v>10</v>
      </c>
      <c r="C378" s="43">
        <f>'2.HACER PEDIDO ACA'!C387</f>
        <v>139</v>
      </c>
      <c r="D378" s="22" t="str">
        <f>'2.HACER PEDIDO ACA'!D387</f>
        <v>Llave Stilson</v>
      </c>
      <c r="E378" s="44">
        <f>'2.HACER PEDIDO ACA'!J387</f>
        <v>0</v>
      </c>
      <c r="F378" s="45">
        <f>'2.HACER PEDIDO ACA'!K387</f>
        <v>13400</v>
      </c>
      <c r="G378" s="54">
        <f>Tabla6_23252[[#This Row],[CANTIDAD]]*Tabla6_23252[[#This Row],[PRECIO]]</f>
        <v>0</v>
      </c>
      <c r="H378" t="str">
        <f>IF(Tabla6_23252[[#This Row],[CANTIDAD]]&gt;0,"Agregado","No agrega")</f>
        <v>No agrega</v>
      </c>
    </row>
    <row r="379" spans="2:8" ht="20.399999999999999">
      <c r="B379" s="53" t="s">
        <v>10</v>
      </c>
      <c r="C379" s="43">
        <f>'2.HACER PEDIDO ACA'!C388</f>
        <v>140</v>
      </c>
      <c r="D379" s="22" t="str">
        <f>'2.HACER PEDIDO ACA'!D388</f>
        <v>remachadora</v>
      </c>
      <c r="E379" s="44">
        <f>'2.HACER PEDIDO ACA'!J388</f>
        <v>0</v>
      </c>
      <c r="F379" s="45">
        <f>'2.HACER PEDIDO ACA'!K388</f>
        <v>8000</v>
      </c>
      <c r="G379" s="54">
        <f>Tabla6_23252[[#This Row],[CANTIDAD]]*Tabla6_23252[[#This Row],[PRECIO]]</f>
        <v>0</v>
      </c>
      <c r="H379" t="str">
        <f>IF(Tabla6_23252[[#This Row],[CANTIDAD]]&gt;0,"Agregado","No agrega")</f>
        <v>No agrega</v>
      </c>
    </row>
    <row r="380" spans="2:8" ht="20.399999999999999">
      <c r="B380" s="53" t="s">
        <v>10</v>
      </c>
      <c r="C380" s="43">
        <f>'2.HACER PEDIDO ACA'!C389</f>
        <v>141</v>
      </c>
      <c r="D380" s="22" t="str">
        <f>'2.HACER PEDIDO ACA'!D389</f>
        <v>Pelacables 9"</v>
      </c>
      <c r="E380" s="44">
        <f>'2.HACER PEDIDO ACA'!J389</f>
        <v>0</v>
      </c>
      <c r="F380" s="45">
        <f>'2.HACER PEDIDO ACA'!K389</f>
        <v>5500</v>
      </c>
      <c r="G380" s="54">
        <f>Tabla6_23252[[#This Row],[CANTIDAD]]*Tabla6_23252[[#This Row],[PRECIO]]</f>
        <v>0</v>
      </c>
      <c r="H380" t="str">
        <f>IF(Tabla6_23252[[#This Row],[CANTIDAD]]&gt;0,"Agregado","No agrega")</f>
        <v>No agrega</v>
      </c>
    </row>
    <row r="381" spans="2:8" ht="20.399999999999999">
      <c r="B381" s="53" t="s">
        <v>10</v>
      </c>
      <c r="C381" s="43">
        <f>'2.HACER PEDIDO ACA'!C390</f>
        <v>142</v>
      </c>
      <c r="D381" s="22" t="str">
        <f>'2.HACER PEDIDO ACA'!D390</f>
        <v>Pie de Metro</v>
      </c>
      <c r="E381" s="44">
        <f>'2.HACER PEDIDO ACA'!J390</f>
        <v>0</v>
      </c>
      <c r="F381" s="45">
        <f>'2.HACER PEDIDO ACA'!K390</f>
        <v>1700</v>
      </c>
      <c r="G381" s="54">
        <f>Tabla6_23252[[#This Row],[CANTIDAD]]*Tabla6_23252[[#This Row],[PRECIO]]</f>
        <v>0</v>
      </c>
      <c r="H381" t="str">
        <f>IF(Tabla6_23252[[#This Row],[CANTIDAD]]&gt;0,"Agregado","No agrega")</f>
        <v>No agrega</v>
      </c>
    </row>
    <row r="382" spans="2:8" ht="20.399999999999999">
      <c r="B382" s="53" t="s">
        <v>10</v>
      </c>
      <c r="C382" s="43">
        <f>'2.HACER PEDIDO ACA'!C391</f>
        <v>143</v>
      </c>
      <c r="D382" s="22" t="str">
        <f>'2.HACER PEDIDO ACA'!D391</f>
        <v>Huincha 5,5 mts</v>
      </c>
      <c r="E382" s="44">
        <f>'2.HACER PEDIDO ACA'!J391</f>
        <v>0</v>
      </c>
      <c r="F382" s="45">
        <f>'2.HACER PEDIDO ACA'!K391</f>
        <v>2800</v>
      </c>
      <c r="G382" s="54">
        <f>Tabla6_23252[[#This Row],[CANTIDAD]]*Tabla6_23252[[#This Row],[PRECIO]]</f>
        <v>0</v>
      </c>
      <c r="H382" t="str">
        <f>IF(Tabla6_23252[[#This Row],[CANTIDAD]]&gt;0,"Agregado","No agrega")</f>
        <v>No agrega</v>
      </c>
    </row>
    <row r="383" spans="2:8" ht="20.399999999999999">
      <c r="B383" s="53" t="s">
        <v>10</v>
      </c>
      <c r="C383" s="43">
        <f>'2.HACER PEDIDO ACA'!C392</f>
        <v>144</v>
      </c>
      <c r="D383" s="22" t="str">
        <f>'2.HACER PEDIDO ACA'!D392</f>
        <v>Cinta aislante</v>
      </c>
      <c r="E383" s="44">
        <f>'2.HACER PEDIDO ACA'!J392</f>
        <v>0</v>
      </c>
      <c r="F383" s="45">
        <f>'2.HACER PEDIDO ACA'!K392</f>
        <v>320</v>
      </c>
      <c r="G383" s="54">
        <f>Tabla6_23252[[#This Row],[CANTIDAD]]*Tabla6_23252[[#This Row],[PRECIO]]</f>
        <v>0</v>
      </c>
      <c r="H383" t="str">
        <f>IF(Tabla6_23252[[#This Row],[CANTIDAD]]&gt;0,"Agregado","No agrega")</f>
        <v>No agrega</v>
      </c>
    </row>
    <row r="384" spans="2:8" ht="20.399999999999999">
      <c r="B384" s="53" t="s">
        <v>10</v>
      </c>
      <c r="C384" s="43">
        <f>'2.HACER PEDIDO ACA'!C393</f>
        <v>145</v>
      </c>
      <c r="D384" s="22" t="str">
        <f>'2.HACER PEDIDO ACA'!D393</f>
        <v>Cinta Aislante Grande</v>
      </c>
      <c r="E384" s="44">
        <f>'2.HACER PEDIDO ACA'!J393</f>
        <v>0</v>
      </c>
      <c r="F384" s="45">
        <f>'2.HACER PEDIDO ACA'!K393</f>
        <v>640</v>
      </c>
      <c r="G384" s="54">
        <f>Tabla6_23252[[#This Row],[CANTIDAD]]*Tabla6_23252[[#This Row],[PRECIO]]</f>
        <v>0</v>
      </c>
      <c r="H384" t="str">
        <f>IF(Tabla6_23252[[#This Row],[CANTIDAD]]&gt;0,"Agregado","No agrega")</f>
        <v>No agrega</v>
      </c>
    </row>
    <row r="385" spans="2:8" ht="20.399999999999999">
      <c r="B385" s="53" t="s">
        <v>10</v>
      </c>
      <c r="C385" s="43">
        <f>'2.HACER PEDIDO ACA'!C394</f>
        <v>146</v>
      </c>
      <c r="D385" s="22" t="str">
        <f>'2.HACER PEDIDO ACA'!D394</f>
        <v>Tornillo de banco 4" movil</v>
      </c>
      <c r="E385" s="44">
        <f>'2.HACER PEDIDO ACA'!J394</f>
        <v>0</v>
      </c>
      <c r="F385" s="45">
        <f>'2.HACER PEDIDO ACA'!K394</f>
        <v>27500</v>
      </c>
      <c r="G385" s="54">
        <f>Tabla6_23252[[#This Row],[CANTIDAD]]*Tabla6_23252[[#This Row],[PRECIO]]</f>
        <v>0</v>
      </c>
      <c r="H385" t="str">
        <f>IF(Tabla6_23252[[#This Row],[CANTIDAD]]&gt;0,"Agregado","No agrega")</f>
        <v>No agrega</v>
      </c>
    </row>
    <row r="386" spans="2:8" ht="20.399999999999999">
      <c r="B386" s="53" t="s">
        <v>10</v>
      </c>
      <c r="C386" s="43">
        <f>'2.HACER PEDIDO ACA'!C395</f>
        <v>147</v>
      </c>
      <c r="D386" s="22" t="str">
        <f>'2.HACER PEDIDO ACA'!D395</f>
        <v>Cincel 10" Saca estabilizador</v>
      </c>
      <c r="E386" s="44">
        <f>'2.HACER PEDIDO ACA'!J395</f>
        <v>0</v>
      </c>
      <c r="F386" s="45">
        <f>'2.HACER PEDIDO ACA'!K395</f>
        <v>2500</v>
      </c>
      <c r="G386" s="54">
        <f>Tabla6_23252[[#This Row],[CANTIDAD]]*Tabla6_23252[[#This Row],[PRECIO]]</f>
        <v>0</v>
      </c>
      <c r="H386" t="str">
        <f>IF(Tabla6_23252[[#This Row],[CANTIDAD]]&gt;0,"Agregado","No agrega")</f>
        <v>No agrega</v>
      </c>
    </row>
    <row r="387" spans="2:8" ht="20.399999999999999">
      <c r="B387" s="53" t="s">
        <v>10</v>
      </c>
      <c r="C387" s="43">
        <f>'2.HACER PEDIDO ACA'!C396</f>
        <v>148</v>
      </c>
      <c r="D387" s="22" t="str">
        <f>'2.HACER PEDIDO ACA'!D396</f>
        <v>Marco Sierra</v>
      </c>
      <c r="E387" s="44">
        <f>'2.HACER PEDIDO ACA'!J396</f>
        <v>0</v>
      </c>
      <c r="F387" s="45">
        <f>'2.HACER PEDIDO ACA'!K396</f>
        <v>4000</v>
      </c>
      <c r="G387" s="54">
        <f>Tabla6_23252[[#This Row],[CANTIDAD]]*Tabla6_23252[[#This Row],[PRECIO]]</f>
        <v>0</v>
      </c>
      <c r="H387" t="str">
        <f>IF(Tabla6_23252[[#This Row],[CANTIDAD]]&gt;0,"Agregado","No agrega")</f>
        <v>No agrega</v>
      </c>
    </row>
    <row r="388" spans="2:8" ht="20.399999999999999">
      <c r="B388" s="53" t="s">
        <v>10</v>
      </c>
      <c r="C388" s="43">
        <f>'2.HACER PEDIDO ACA'!C397</f>
        <v>149</v>
      </c>
      <c r="D388" s="22" t="str">
        <f>'2.HACER PEDIDO ACA'!D397</f>
        <v>Tijera Corta Pvc</v>
      </c>
      <c r="E388" s="44">
        <f>'2.HACER PEDIDO ACA'!J397</f>
        <v>0</v>
      </c>
      <c r="F388" s="45">
        <f>'2.HACER PEDIDO ACA'!K397</f>
        <v>5500</v>
      </c>
      <c r="G388" s="54">
        <f>Tabla6_23252[[#This Row],[CANTIDAD]]*Tabla6_23252[[#This Row],[PRECIO]]</f>
        <v>0</v>
      </c>
      <c r="H388" t="str">
        <f>IF(Tabla6_23252[[#This Row],[CANTIDAD]]&gt;0,"Agregado","No agrega")</f>
        <v>No agrega</v>
      </c>
    </row>
    <row r="389" spans="2:8" ht="20.399999999999999">
      <c r="B389" s="53" t="s">
        <v>10</v>
      </c>
      <c r="C389" s="43">
        <f>'2.HACER PEDIDO ACA'!C398</f>
        <v>150</v>
      </c>
      <c r="D389" s="22" t="str">
        <f>'2.HACER PEDIDO ACA'!D398</f>
        <v>Corta Cartón</v>
      </c>
      <c r="E389" s="44">
        <f>'2.HACER PEDIDO ACA'!J398</f>
        <v>0</v>
      </c>
      <c r="F389" s="45">
        <f>'2.HACER PEDIDO ACA'!K398</f>
        <v>2000</v>
      </c>
      <c r="G389" s="54">
        <f>Tabla6_23252[[#This Row],[CANTIDAD]]*Tabla6_23252[[#This Row],[PRECIO]]</f>
        <v>0</v>
      </c>
      <c r="H389" t="str">
        <f>IF(Tabla6_23252[[#This Row],[CANTIDAD]]&gt;0,"Agregado","No agrega")</f>
        <v>No agrega</v>
      </c>
    </row>
    <row r="390" spans="2:8" ht="20.399999999999999">
      <c r="B390" s="53" t="s">
        <v>10</v>
      </c>
      <c r="C390" s="43">
        <f>'2.HACER PEDIDO ACA'!C399</f>
        <v>151</v>
      </c>
      <c r="D390" s="22" t="str">
        <f>'2.HACER PEDIDO ACA'!D399</f>
        <v>Pistola silicona tubo grande</v>
      </c>
      <c r="E390" s="44">
        <f>'2.HACER PEDIDO ACA'!J399</f>
        <v>0</v>
      </c>
      <c r="F390" s="45">
        <f>'2.HACER PEDIDO ACA'!K399</f>
        <v>3500</v>
      </c>
      <c r="G390" s="54">
        <f>Tabla6_23252[[#This Row],[CANTIDAD]]*Tabla6_23252[[#This Row],[PRECIO]]</f>
        <v>0</v>
      </c>
      <c r="H390" t="str">
        <f>IF(Tabla6_23252[[#This Row],[CANTIDAD]]&gt;0,"Agregado","No agrega")</f>
        <v>No agrega</v>
      </c>
    </row>
    <row r="391" spans="2:8" ht="20.399999999999999">
      <c r="B391" s="53" t="s">
        <v>10</v>
      </c>
      <c r="C391" s="43">
        <f>'2.HACER PEDIDO ACA'!C400</f>
        <v>152</v>
      </c>
      <c r="D391" s="22" t="str">
        <f>'2.HACER PEDIDO ACA'!D400</f>
        <v>Corta Tubo</v>
      </c>
      <c r="E391" s="44">
        <f>'2.HACER PEDIDO ACA'!J400</f>
        <v>0</v>
      </c>
      <c r="F391" s="45">
        <f>'2.HACER PEDIDO ACA'!K400</f>
        <v>4500</v>
      </c>
      <c r="G391" s="54">
        <f>Tabla6_23252[[#This Row],[CANTIDAD]]*Tabla6_23252[[#This Row],[PRECIO]]</f>
        <v>0</v>
      </c>
      <c r="H391" t="str">
        <f>IF(Tabla6_23252[[#This Row],[CANTIDAD]]&gt;0,"Agregado","No agrega")</f>
        <v>No agrega</v>
      </c>
    </row>
    <row r="392" spans="2:8" ht="20.399999999999999">
      <c r="B392" s="53" t="s">
        <v>10</v>
      </c>
      <c r="C392" s="43">
        <f>'2.HACER PEDIDO ACA'!C401</f>
        <v>153</v>
      </c>
      <c r="D392" s="22" t="str">
        <f>'2.HACER PEDIDO ACA'!D401</f>
        <v>Expandidor de tubo</v>
      </c>
      <c r="E392" s="44">
        <f>'2.HACER PEDIDO ACA'!J401</f>
        <v>0</v>
      </c>
      <c r="F392" s="45">
        <f>'2.HACER PEDIDO ACA'!K401</f>
        <v>7800</v>
      </c>
      <c r="G392" s="54">
        <f>Tabla6_23252[[#This Row],[CANTIDAD]]*Tabla6_23252[[#This Row],[PRECIO]]</f>
        <v>0</v>
      </c>
      <c r="H392" t="str">
        <f>IF(Tabla6_23252[[#This Row],[CANTIDAD]]&gt;0,"Agregado","No agrega")</f>
        <v>No agrega</v>
      </c>
    </row>
    <row r="393" spans="2:8" ht="20.399999999999999">
      <c r="B393" s="53" t="s">
        <v>10</v>
      </c>
      <c r="C393" s="43">
        <f>'2.HACER PEDIDO ACA'!C402</f>
        <v>154</v>
      </c>
      <c r="D393" s="22" t="str">
        <f>'2.HACER PEDIDO ACA'!D402</f>
        <v>Tester para Calefont</v>
      </c>
      <c r="E393" s="44">
        <f>'2.HACER PEDIDO ACA'!J402</f>
        <v>0</v>
      </c>
      <c r="F393" s="45">
        <f>'2.HACER PEDIDO ACA'!K402</f>
        <v>5500</v>
      </c>
      <c r="G393" s="54">
        <f>Tabla6_23252[[#This Row],[CANTIDAD]]*Tabla6_23252[[#This Row],[PRECIO]]</f>
        <v>0</v>
      </c>
      <c r="H393" t="str">
        <f>IF(Tabla6_23252[[#This Row],[CANTIDAD]]&gt;0,"Agregado","No agrega")</f>
        <v>No agrega</v>
      </c>
    </row>
    <row r="394" spans="2:8" ht="20.399999999999999">
      <c r="B394" s="53" t="s">
        <v>10</v>
      </c>
      <c r="C394" s="43">
        <f>'2.HACER PEDIDO ACA'!C403</f>
        <v>155</v>
      </c>
      <c r="D394" s="22" t="str">
        <f>'2.HACER PEDIDO ACA'!D403</f>
        <v>Busca Tornillo Con lupa e Imán</v>
      </c>
      <c r="E394" s="44">
        <f>'2.HACER PEDIDO ACA'!J403</f>
        <v>0</v>
      </c>
      <c r="F394" s="45">
        <f>'2.HACER PEDIDO ACA'!K403</f>
        <v>4500</v>
      </c>
      <c r="G394" s="54">
        <f>Tabla6_23252[[#This Row],[CANTIDAD]]*Tabla6_23252[[#This Row],[PRECIO]]</f>
        <v>0</v>
      </c>
      <c r="H394" t="str">
        <f>IF(Tabla6_23252[[#This Row],[CANTIDAD]]&gt;0,"Agregado","No agrega")</f>
        <v>No agrega</v>
      </c>
    </row>
    <row r="395" spans="2:8" ht="20.399999999999999">
      <c r="B395" s="53" t="s">
        <v>10</v>
      </c>
      <c r="C395" s="43">
        <f>'2.HACER PEDIDO ACA'!C404</f>
        <v>156</v>
      </c>
      <c r="D395" s="22" t="str">
        <f>'2.HACER PEDIDO ACA'!D404</f>
        <v>Guante con tacto</v>
      </c>
      <c r="E395" s="44">
        <f>'2.HACER PEDIDO ACA'!J404</f>
        <v>0</v>
      </c>
      <c r="F395" s="45">
        <f>'2.HACER PEDIDO ACA'!K404</f>
        <v>800</v>
      </c>
      <c r="G395" s="54">
        <f>Tabla6_23252[[#This Row],[CANTIDAD]]*Tabla6_23252[[#This Row],[PRECIO]]</f>
        <v>0</v>
      </c>
      <c r="H395" t="str">
        <f>IF(Tabla6_23252[[#This Row],[CANTIDAD]]&gt;0,"Agregado","No agrega")</f>
        <v>No agrega</v>
      </c>
    </row>
    <row r="396" spans="2:8" ht="20.399999999999999">
      <c r="B396" s="53" t="s">
        <v>10</v>
      </c>
      <c r="C396" s="43">
        <f>'2.HACER PEDIDO ACA'!C405</f>
        <v>157</v>
      </c>
      <c r="D396" s="22" t="str">
        <f>'2.HACER PEDIDO ACA'!D405</f>
        <v>Lentes de Seguridad</v>
      </c>
      <c r="E396" s="44">
        <f>'2.HACER PEDIDO ACA'!J405</f>
        <v>0</v>
      </c>
      <c r="F396" s="45">
        <f>'2.HACER PEDIDO ACA'!K405</f>
        <v>1200</v>
      </c>
      <c r="G396" s="54">
        <f>Tabla6_23252[[#This Row],[CANTIDAD]]*Tabla6_23252[[#This Row],[PRECIO]]</f>
        <v>0</v>
      </c>
      <c r="H396" t="str">
        <f>IF(Tabla6_23252[[#This Row],[CANTIDAD]]&gt;0,"Agregado","No agrega")</f>
        <v>No agrega</v>
      </c>
    </row>
    <row r="397" spans="2:8" ht="20.399999999999999">
      <c r="B397" s="53" t="s">
        <v>10</v>
      </c>
      <c r="C397" s="43">
        <f>'2.HACER PEDIDO ACA'!C406</f>
        <v>158</v>
      </c>
      <c r="D397" s="22" t="str">
        <f>'2.HACER PEDIDO ACA'!D406</f>
        <v>Rodillera de trabajo</v>
      </c>
      <c r="E397" s="44">
        <f>'2.HACER PEDIDO ACA'!J406</f>
        <v>0</v>
      </c>
      <c r="F397" s="45">
        <f>'2.HACER PEDIDO ACA'!K406</f>
        <v>2100</v>
      </c>
      <c r="G397" s="54">
        <f>Tabla6_23252[[#This Row],[CANTIDAD]]*Tabla6_23252[[#This Row],[PRECIO]]</f>
        <v>0</v>
      </c>
      <c r="H397" t="str">
        <f>IF(Tabla6_23252[[#This Row],[CANTIDAD]]&gt;0,"Agregado","No agrega")</f>
        <v>No agrega</v>
      </c>
    </row>
    <row r="398" spans="2:8" ht="20.399999999999999">
      <c r="B398" s="53" t="s">
        <v>10</v>
      </c>
      <c r="C398" s="43">
        <f>'2.HACER PEDIDO ACA'!C407</f>
        <v>159</v>
      </c>
      <c r="D398" s="22" t="str">
        <f>'2.HACER PEDIDO ACA'!D407</f>
        <v>Tijera grande</v>
      </c>
      <c r="E398" s="44">
        <f>'2.HACER PEDIDO ACA'!J407</f>
        <v>0</v>
      </c>
      <c r="F398" s="45">
        <f>'2.HACER PEDIDO ACA'!K407</f>
        <v>2000</v>
      </c>
      <c r="G398" s="54">
        <f>Tabla6_23252[[#This Row],[CANTIDAD]]*Tabla6_23252[[#This Row],[PRECIO]]</f>
        <v>0</v>
      </c>
      <c r="H398" t="str">
        <f>IF(Tabla6_23252[[#This Row],[CANTIDAD]]&gt;0,"Agregado","No agrega")</f>
        <v>No agrega</v>
      </c>
    </row>
    <row r="399" spans="2:8" ht="20.399999999999999">
      <c r="B399" s="53" t="s">
        <v>10</v>
      </c>
      <c r="C399" s="43">
        <f>'2.HACER PEDIDO ACA'!C408</f>
        <v>160</v>
      </c>
      <c r="D399" s="22" t="str">
        <f>'2.HACER PEDIDO ACA'!D408</f>
        <v>Tubo de Sifón Flexible</v>
      </c>
      <c r="E399" s="44">
        <f>'2.HACER PEDIDO ACA'!J408</f>
        <v>0</v>
      </c>
      <c r="F399" s="45">
        <f>'2.HACER PEDIDO ACA'!K408</f>
        <v>4500</v>
      </c>
      <c r="G399" s="54">
        <f>Tabla6_23252[[#This Row],[CANTIDAD]]*Tabla6_23252[[#This Row],[PRECIO]]</f>
        <v>0</v>
      </c>
      <c r="H399" t="str">
        <f>IF(Tabla6_23252[[#This Row],[CANTIDAD]]&gt;0,"Agregado","No agrega")</f>
        <v>No agrega</v>
      </c>
    </row>
    <row r="400" spans="2:8" ht="20.399999999999999">
      <c r="B400" s="53" t="s">
        <v>10</v>
      </c>
      <c r="C400" s="43">
        <f>'2.HACER PEDIDO ACA'!C409</f>
        <v>161</v>
      </c>
      <c r="D400" s="22" t="str">
        <f>'2.HACER PEDIDO ACA'!D409</f>
        <v xml:space="preserve">Bombín </v>
      </c>
      <c r="E400" s="44">
        <f>'2.HACER PEDIDO ACA'!J409</f>
        <v>0</v>
      </c>
      <c r="F400" s="45">
        <f>'2.HACER PEDIDO ACA'!K409</f>
        <v>4500</v>
      </c>
      <c r="G400" s="54">
        <f>Tabla6_23252[[#This Row],[CANTIDAD]]*Tabla6_23252[[#This Row],[PRECIO]]</f>
        <v>0</v>
      </c>
      <c r="H400" t="str">
        <f>IF(Tabla6_23252[[#This Row],[CANTIDAD]]&gt;0,"Agregado","No agrega")</f>
        <v>No agrega</v>
      </c>
    </row>
    <row r="401" spans="2:8" ht="20.399999999999999">
      <c r="B401" s="53" t="s">
        <v>10</v>
      </c>
      <c r="C401" s="43">
        <f>'2.HACER PEDIDO ACA'!C410</f>
        <v>162</v>
      </c>
      <c r="D401" s="22" t="str">
        <f>'2.HACER PEDIDO ACA'!D410</f>
        <v>Sello Antifugas</v>
      </c>
      <c r="E401" s="44">
        <f>'2.HACER PEDIDO ACA'!J410</f>
        <v>0</v>
      </c>
      <c r="F401" s="45">
        <f>'2.HACER PEDIDO ACA'!K410</f>
        <v>1650</v>
      </c>
      <c r="G401" s="54">
        <f>Tabla6_23252[[#This Row],[CANTIDAD]]*Tabla6_23252[[#This Row],[PRECIO]]</f>
        <v>0</v>
      </c>
      <c r="H401" t="str">
        <f>IF(Tabla6_23252[[#This Row],[CANTIDAD]]&gt;0,"Agregado","No agrega")</f>
        <v>No agrega</v>
      </c>
    </row>
    <row r="402" spans="2:8" ht="20.399999999999999">
      <c r="B402" s="53" t="s">
        <v>10</v>
      </c>
      <c r="C402" s="43">
        <f>'2.HACER PEDIDO ACA'!C411</f>
        <v>163</v>
      </c>
      <c r="D402" s="22" t="str">
        <f>'2.HACER PEDIDO ACA'!D411</f>
        <v>Sopapo</v>
      </c>
      <c r="E402" s="44">
        <f>'2.HACER PEDIDO ACA'!J411</f>
        <v>0</v>
      </c>
      <c r="F402" s="45">
        <f>'2.HACER PEDIDO ACA'!K411</f>
        <v>1500</v>
      </c>
      <c r="G402" s="54">
        <f>Tabla6_23252[[#This Row],[CANTIDAD]]*Tabla6_23252[[#This Row],[PRECIO]]</f>
        <v>0</v>
      </c>
      <c r="H402" t="str">
        <f>IF(Tabla6_23252[[#This Row],[CANTIDAD]]&gt;0,"Agregado","No agrega")</f>
        <v>No agrega</v>
      </c>
    </row>
    <row r="403" spans="2:8" ht="20.399999999999999">
      <c r="B403" s="53" t="s">
        <v>10</v>
      </c>
      <c r="C403" s="43">
        <f>'2.HACER PEDIDO ACA'!C412</f>
        <v>164</v>
      </c>
      <c r="D403" s="22" t="str">
        <f>'2.HACER PEDIDO ACA'!D412</f>
        <v>Brocha 3"</v>
      </c>
      <c r="E403" s="44">
        <f>'2.HACER PEDIDO ACA'!J412</f>
        <v>0</v>
      </c>
      <c r="F403" s="45">
        <f>'2.HACER PEDIDO ACA'!K412</f>
        <v>1700</v>
      </c>
      <c r="G403" s="54">
        <f>Tabla6_23252[[#This Row],[CANTIDAD]]*Tabla6_23252[[#This Row],[PRECIO]]</f>
        <v>0</v>
      </c>
      <c r="H403" t="str">
        <f>IF(Tabla6_23252[[#This Row],[CANTIDAD]]&gt;0,"Agregado","No agrega")</f>
        <v>No agrega</v>
      </c>
    </row>
    <row r="404" spans="2:8" ht="20.399999999999999">
      <c r="B404" s="53" t="s">
        <v>10</v>
      </c>
      <c r="C404" s="43">
        <f>'2.HACER PEDIDO ACA'!C413</f>
        <v>165</v>
      </c>
      <c r="D404" s="22" t="str">
        <f>'2.HACER PEDIDO ACA'!D413</f>
        <v>Alambre Galvanizado 20 x40m</v>
      </c>
      <c r="E404" s="44">
        <f>'2.HACER PEDIDO ACA'!J413</f>
        <v>0</v>
      </c>
      <c r="F404" s="45">
        <f>'2.HACER PEDIDO ACA'!K413</f>
        <v>2200</v>
      </c>
      <c r="G404" s="54">
        <f>Tabla6_23252[[#This Row],[CANTIDAD]]*Tabla6_23252[[#This Row],[PRECIO]]</f>
        <v>0</v>
      </c>
      <c r="H404" t="str">
        <f>IF(Tabla6_23252[[#This Row],[CANTIDAD]]&gt;0,"Agregado","No agrega")</f>
        <v>No agrega</v>
      </c>
    </row>
    <row r="405" spans="2:8" ht="20.399999999999999">
      <c r="B405" s="53" t="s">
        <v>10</v>
      </c>
      <c r="C405" s="43">
        <f>'2.HACER PEDIDO ACA'!C414</f>
        <v>166</v>
      </c>
      <c r="D405" s="22" t="str">
        <f>'2.HACER PEDIDO ACA'!D414</f>
        <v>Cuello cisne normal</v>
      </c>
      <c r="E405" s="44">
        <f>'2.HACER PEDIDO ACA'!J414</f>
        <v>0</v>
      </c>
      <c r="F405" s="45">
        <f>'2.HACER PEDIDO ACA'!K414</f>
        <v>1990</v>
      </c>
      <c r="G405" s="54">
        <f>Tabla6_23252[[#This Row],[CANTIDAD]]*Tabla6_23252[[#This Row],[PRECIO]]</f>
        <v>0</v>
      </c>
      <c r="H405" t="str">
        <f>IF(Tabla6_23252[[#This Row],[CANTIDAD]]&gt;0,"Agregado","No agrega")</f>
        <v>No agrega</v>
      </c>
    </row>
    <row r="406" spans="2:8" ht="20.399999999999999">
      <c r="B406" s="53" t="s">
        <v>10</v>
      </c>
      <c r="C406" s="43">
        <f>'2.HACER PEDIDO ACA'!C415</f>
        <v>167</v>
      </c>
      <c r="D406" s="22" t="str">
        <f>'2.HACER PEDIDO ACA'!D415</f>
        <v>Cuello Largo Móvil</v>
      </c>
      <c r="E406" s="44">
        <f>'2.HACER PEDIDO ACA'!J415</f>
        <v>0</v>
      </c>
      <c r="F406" s="45">
        <f>'2.HACER PEDIDO ACA'!K415</f>
        <v>3500</v>
      </c>
      <c r="G406" s="54">
        <f>Tabla6_23252[[#This Row],[CANTIDAD]]*Tabla6_23252[[#This Row],[PRECIO]]</f>
        <v>0</v>
      </c>
      <c r="H406" t="str">
        <f>IF(Tabla6_23252[[#This Row],[CANTIDAD]]&gt;0,"Agregado","No agrega")</f>
        <v>No agrega</v>
      </c>
    </row>
    <row r="407" spans="2:8" ht="20.399999999999999">
      <c r="B407" s="53" t="s">
        <v>10</v>
      </c>
      <c r="C407" s="43">
        <f>'2.HACER PEDIDO ACA'!C416</f>
        <v>168</v>
      </c>
      <c r="D407" s="22" t="str">
        <f>'2.HACER PEDIDO ACA'!D416</f>
        <v>Parche Cámara bicicleta</v>
      </c>
      <c r="E407" s="44">
        <f>'2.HACER PEDIDO ACA'!J416</f>
        <v>0</v>
      </c>
      <c r="F407" s="45">
        <f>'2.HACER PEDIDO ACA'!K416</f>
        <v>320</v>
      </c>
      <c r="G407" s="54">
        <f>Tabla6_23252[[#This Row],[CANTIDAD]]*Tabla6_23252[[#This Row],[PRECIO]]</f>
        <v>0</v>
      </c>
      <c r="H407" t="str">
        <f>IF(Tabla6_23252[[#This Row],[CANTIDAD]]&gt;0,"Agregado","No agrega")</f>
        <v>No agrega</v>
      </c>
    </row>
    <row r="408" spans="2:8" ht="20.399999999999999">
      <c r="B408" s="53" t="s">
        <v>10</v>
      </c>
      <c r="C408" s="43">
        <f>'2.HACER PEDIDO ACA'!C417</f>
        <v>169</v>
      </c>
      <c r="D408" s="22" t="str">
        <f>'2.HACER PEDIDO ACA'!D417</f>
        <v>Cámara de bicicleta</v>
      </c>
      <c r="E408" s="44">
        <f>'2.HACER PEDIDO ACA'!J417</f>
        <v>0</v>
      </c>
      <c r="F408" s="45">
        <f>'2.HACER PEDIDO ACA'!K417</f>
        <v>1500</v>
      </c>
      <c r="G408" s="54">
        <f>Tabla6_23252[[#This Row],[CANTIDAD]]*Tabla6_23252[[#This Row],[PRECIO]]</f>
        <v>0</v>
      </c>
      <c r="H408" t="str">
        <f>IF(Tabla6_23252[[#This Row],[CANTIDAD]]&gt;0,"Agregado","No agrega")</f>
        <v>No agrega</v>
      </c>
    </row>
    <row r="409" spans="2:8" ht="20.399999999999999">
      <c r="B409" s="53" t="s">
        <v>10</v>
      </c>
      <c r="C409" s="43">
        <f>'2.HACER PEDIDO ACA'!C418</f>
        <v>170</v>
      </c>
      <c r="D409" s="22" t="str">
        <f>'2.HACER PEDIDO ACA'!D418</f>
        <v>Limpia inyector cocina</v>
      </c>
      <c r="E409" s="44">
        <f>'2.HACER PEDIDO ACA'!J418</f>
        <v>0</v>
      </c>
      <c r="F409" s="45">
        <f>'2.HACER PEDIDO ACA'!K418</f>
        <v>800</v>
      </c>
      <c r="G409" s="54">
        <f>Tabla6_23252[[#This Row],[CANTIDAD]]*Tabla6_23252[[#This Row],[PRECIO]]</f>
        <v>0</v>
      </c>
      <c r="H409" t="str">
        <f>IF(Tabla6_23252[[#This Row],[CANTIDAD]]&gt;0,"Agregado","No agrega")</f>
        <v>No agrega</v>
      </c>
    </row>
    <row r="410" spans="2:8" ht="20.399999999999999">
      <c r="B410" s="53" t="s">
        <v>10</v>
      </c>
      <c r="C410" s="43">
        <f>'2.HACER PEDIDO ACA'!C419</f>
        <v>171</v>
      </c>
      <c r="D410" s="22" t="str">
        <f>'2.HACER PEDIDO ACA'!D419</f>
        <v>Chispero para cocina</v>
      </c>
      <c r="E410" s="44">
        <f>'2.HACER PEDIDO ACA'!J419</f>
        <v>0</v>
      </c>
      <c r="F410" s="45">
        <f>'2.HACER PEDIDO ACA'!K419</f>
        <v>1450</v>
      </c>
      <c r="G410" s="54">
        <f>Tabla6_23252[[#This Row],[CANTIDAD]]*Tabla6_23252[[#This Row],[PRECIO]]</f>
        <v>0</v>
      </c>
      <c r="H410" t="str">
        <f>IF(Tabla6_23252[[#This Row],[CANTIDAD]]&gt;0,"Agregado","No agrega")</f>
        <v>No agrega</v>
      </c>
    </row>
    <row r="411" spans="2:8" ht="20.399999999999999">
      <c r="B411" s="53" t="s">
        <v>10</v>
      </c>
      <c r="C411" s="43">
        <f>'2.HACER PEDIDO ACA'!C420</f>
        <v>172</v>
      </c>
      <c r="D411" s="22" t="str">
        <f>'2.HACER PEDIDO ACA'!D420</f>
        <v>Quemador Splendid</v>
      </c>
      <c r="E411" s="44">
        <f>'2.HACER PEDIDO ACA'!J420</f>
        <v>0</v>
      </c>
      <c r="F411" s="45">
        <f>'2.HACER PEDIDO ACA'!K420</f>
        <v>1700</v>
      </c>
      <c r="G411" s="54">
        <f>Tabla6_23252[[#This Row],[CANTIDAD]]*Tabla6_23252[[#This Row],[PRECIO]]</f>
        <v>0</v>
      </c>
      <c r="H411" t="str">
        <f>IF(Tabla6_23252[[#This Row],[CANTIDAD]]&gt;0,"Agregado","No agrega")</f>
        <v>No agrega</v>
      </c>
    </row>
    <row r="412" spans="2:8" ht="20.399999999999999">
      <c r="B412" s="53" t="s">
        <v>10</v>
      </c>
      <c r="C412" s="43">
        <f>'2.HACER PEDIDO ACA'!C421</f>
        <v>173</v>
      </c>
      <c r="D412" s="22" t="str">
        <f>'2.HACER PEDIDO ACA'!D421</f>
        <v>Chispero antiguo mademsa</v>
      </c>
      <c r="E412" s="44">
        <f>'2.HACER PEDIDO ACA'!J421</f>
        <v>0</v>
      </c>
      <c r="F412" s="45">
        <f>'2.HACER PEDIDO ACA'!K421</f>
        <v>3500</v>
      </c>
      <c r="G412" s="54">
        <f>Tabla6_23252[[#This Row],[CANTIDAD]]*Tabla6_23252[[#This Row],[PRECIO]]</f>
        <v>0</v>
      </c>
      <c r="H412" t="str">
        <f>IF(Tabla6_23252[[#This Row],[CANTIDAD]]&gt;0,"Agregado","No agrega")</f>
        <v>No agrega</v>
      </c>
    </row>
    <row r="413" spans="2:8" ht="20.399999999999999">
      <c r="B413" s="53" t="s">
        <v>10</v>
      </c>
      <c r="C413" s="43">
        <f>'2.HACER PEDIDO ACA'!C422</f>
        <v>174</v>
      </c>
      <c r="D413" s="22" t="str">
        <f>'2.HACER PEDIDO ACA'!D422</f>
        <v>Chispero antiguo splendid</v>
      </c>
      <c r="E413" s="44">
        <f>'2.HACER PEDIDO ACA'!J422</f>
        <v>0</v>
      </c>
      <c r="F413" s="45">
        <f>'2.HACER PEDIDO ACA'!K422</f>
        <v>3500</v>
      </c>
      <c r="G413" s="54">
        <f>Tabla6_23252[[#This Row],[CANTIDAD]]*Tabla6_23252[[#This Row],[PRECIO]]</f>
        <v>0</v>
      </c>
      <c r="H413" t="str">
        <f>IF(Tabla6_23252[[#This Row],[CANTIDAD]]&gt;0,"Agregado","No agrega")</f>
        <v>No agrega</v>
      </c>
    </row>
    <row r="414" spans="2:8" ht="20.399999999999999">
      <c r="B414" s="53" t="s">
        <v>10</v>
      </c>
      <c r="C414" s="43">
        <f>'2.HACER PEDIDO ACA'!C423</f>
        <v>175</v>
      </c>
      <c r="D414" s="22" t="str">
        <f>'2.HACER PEDIDO ACA'!D423</f>
        <v>Pico de Loro 12"</v>
      </c>
      <c r="E414" s="44">
        <f>'2.HACER PEDIDO ACA'!J423</f>
        <v>0</v>
      </c>
      <c r="F414" s="45">
        <f>'2.HACER PEDIDO ACA'!K423</f>
        <v>7500</v>
      </c>
      <c r="G414" s="54">
        <f>Tabla6_23252[[#This Row],[CANTIDAD]]*Tabla6_23252[[#This Row],[PRECIO]]</f>
        <v>0</v>
      </c>
      <c r="H414" t="str">
        <f>IF(Tabla6_23252[[#This Row],[CANTIDAD]]&gt;0,"Agregado","No agrega")</f>
        <v>No agrega</v>
      </c>
    </row>
    <row r="415" spans="2:8" ht="20.399999999999999">
      <c r="B415" s="53" t="s">
        <v>10</v>
      </c>
      <c r="C415" s="43">
        <f>'2.HACER PEDIDO ACA'!C424</f>
        <v>176</v>
      </c>
      <c r="D415" s="22" t="str">
        <f>'2.HACER PEDIDO ACA'!D424</f>
        <v>Tijera Corta  Latas 10"</v>
      </c>
      <c r="E415" s="44">
        <f>'2.HACER PEDIDO ACA'!J424</f>
        <v>0</v>
      </c>
      <c r="F415" s="45">
        <f>'2.HACER PEDIDO ACA'!K424</f>
        <v>7000</v>
      </c>
      <c r="G415" s="54">
        <f>Tabla6_23252[[#This Row],[CANTIDAD]]*Tabla6_23252[[#This Row],[PRECIO]]</f>
        <v>0</v>
      </c>
      <c r="H415" t="str">
        <f>IF(Tabla6_23252[[#This Row],[CANTIDAD]]&gt;0,"Agregado","No agrega")</f>
        <v>No agrega</v>
      </c>
    </row>
    <row r="416" spans="2:8" ht="40.799999999999997">
      <c r="B416" s="53" t="s">
        <v>10</v>
      </c>
      <c r="C416" s="43">
        <f>'2.HACER PEDIDO ACA'!C425</f>
        <v>177</v>
      </c>
      <c r="D416" s="22" t="str">
        <f>'2.HACER PEDIDO ACA'!D425</f>
        <v>Desatornillador 
Eléctrico paleta</v>
      </c>
      <c r="E416" s="44">
        <f>'2.HACER PEDIDO ACA'!J425</f>
        <v>0</v>
      </c>
      <c r="F416" s="45">
        <f>'2.HACER PEDIDO ACA'!K425</f>
        <v>1100</v>
      </c>
      <c r="G416" s="54">
        <f>Tabla6_23252[[#This Row],[CANTIDAD]]*Tabla6_23252[[#This Row],[PRECIO]]</f>
        <v>0</v>
      </c>
      <c r="H416" t="str">
        <f>IF(Tabla6_23252[[#This Row],[CANTIDAD]]&gt;0,"Agregado","No agrega")</f>
        <v>No agrega</v>
      </c>
    </row>
    <row r="417" spans="1:8" ht="20.399999999999999">
      <c r="B417" s="53" t="s">
        <v>10</v>
      </c>
      <c r="C417" s="43">
        <f>'2.HACER PEDIDO ACA'!C426</f>
        <v>178</v>
      </c>
      <c r="D417" s="22" t="str">
        <f>'2.HACER PEDIDO ACA'!D426</f>
        <v>Conector rápido Manguera 1/2</v>
      </c>
      <c r="E417" s="44">
        <f>'2.HACER PEDIDO ACA'!J426</f>
        <v>0</v>
      </c>
      <c r="F417" s="45">
        <f>'2.HACER PEDIDO ACA'!K426</f>
        <v>1200</v>
      </c>
      <c r="G417" s="54">
        <f>Tabla6_23252[[#This Row],[CANTIDAD]]*Tabla6_23252[[#This Row],[PRECIO]]</f>
        <v>0</v>
      </c>
      <c r="H417" t="str">
        <f>IF(Tabla6_23252[[#This Row],[CANTIDAD]]&gt;0,"Agregado","No agrega")</f>
        <v>No agrega</v>
      </c>
    </row>
    <row r="418" spans="1:8" ht="20.399999999999999">
      <c r="B418" s="53" t="s">
        <v>10</v>
      </c>
      <c r="C418" s="43">
        <f>'2.HACER PEDIDO ACA'!C427</f>
        <v>179</v>
      </c>
      <c r="D418" s="22" t="str">
        <f>'2.HACER PEDIDO ACA'!D427</f>
        <v>Unión manguera 1/2</v>
      </c>
      <c r="E418" s="44">
        <f>'2.HACER PEDIDO ACA'!J427</f>
        <v>0</v>
      </c>
      <c r="F418" s="45">
        <f>'2.HACER PEDIDO ACA'!K427</f>
        <v>1000</v>
      </c>
      <c r="G418" s="54">
        <f>Tabla6_23252[[#This Row],[CANTIDAD]]*Tabla6_23252[[#This Row],[PRECIO]]</f>
        <v>0</v>
      </c>
      <c r="H418" t="str">
        <f>IF(Tabla6_23252[[#This Row],[CANTIDAD]]&gt;0,"Agregado","No agrega")</f>
        <v>No agrega</v>
      </c>
    </row>
    <row r="419" spans="1:8" ht="40.799999999999997">
      <c r="B419" s="53" t="s">
        <v>10</v>
      </c>
      <c r="C419" s="43">
        <f>'2.HACER PEDIDO ACA'!C428</f>
        <v>180</v>
      </c>
      <c r="D419" s="22" t="str">
        <f>'2.HACER PEDIDO ACA'!D428</f>
        <v>Conector para
embutir en conector rápido</v>
      </c>
      <c r="E419" s="44">
        <f>'2.HACER PEDIDO ACA'!J428</f>
        <v>0</v>
      </c>
      <c r="F419" s="45">
        <f>'2.HACER PEDIDO ACA'!K428</f>
        <v>1000</v>
      </c>
      <c r="G419" s="54">
        <f>Tabla6_23252[[#This Row],[CANTIDAD]]*Tabla6_23252[[#This Row],[PRECIO]]</f>
        <v>0</v>
      </c>
      <c r="H419" t="str">
        <f>IF(Tabla6_23252[[#This Row],[CANTIDAD]]&gt;0,"Agregado","No agrega")</f>
        <v>No agrega</v>
      </c>
    </row>
    <row r="420" spans="1:8" ht="20.399999999999999">
      <c r="B420" s="53" t="s">
        <v>10</v>
      </c>
      <c r="C420" s="43">
        <f>'2.HACER PEDIDO ACA'!C429</f>
        <v>181</v>
      </c>
      <c r="D420" s="22" t="str">
        <f>'2.HACER PEDIDO ACA'!D429</f>
        <v>Manguera Riego 1/2 10 mts</v>
      </c>
      <c r="E420" s="44">
        <f>'2.HACER PEDIDO ACA'!J429</f>
        <v>0</v>
      </c>
      <c r="F420" s="45">
        <f>'2.HACER PEDIDO ACA'!K429</f>
        <v>5000</v>
      </c>
      <c r="G420" s="54">
        <f>Tabla6_23252[[#This Row],[CANTIDAD]]*Tabla6_23252[[#This Row],[PRECIO]]</f>
        <v>0</v>
      </c>
      <c r="H420" t="str">
        <f>IF(Tabla6_23252[[#This Row],[CANTIDAD]]&gt;0,"Agregado","No agrega")</f>
        <v>No agrega</v>
      </c>
    </row>
    <row r="421" spans="1:8" ht="20.399999999999999">
      <c r="B421" s="53" t="s">
        <v>10</v>
      </c>
      <c r="C421" s="43">
        <f>'2.HACER PEDIDO ACA'!C430</f>
        <v>182</v>
      </c>
      <c r="D421" s="22" t="str">
        <f>'2.HACER PEDIDO ACA'!D430</f>
        <v>PACK BÁSICO</v>
      </c>
      <c r="E421" s="44">
        <f>'2.HACER PEDIDO ACA'!J430</f>
        <v>0</v>
      </c>
      <c r="F421" s="45">
        <f>'2.HACER PEDIDO ACA'!K430</f>
        <v>49990</v>
      </c>
      <c r="G421" s="54">
        <f>Tabla6_23252[[#This Row],[CANTIDAD]]*Tabla6_23252[[#This Row],[PRECIO]]</f>
        <v>0</v>
      </c>
      <c r="H421" t="str">
        <f>IF(Tabla6_23252[[#This Row],[CANTIDAD]]&gt;0,"Agregado","No agrega")</f>
        <v>No agrega</v>
      </c>
    </row>
    <row r="422" spans="1:8" ht="20.399999999999999">
      <c r="B422" s="53" t="s">
        <v>10</v>
      </c>
      <c r="C422" s="43">
        <f>'2.HACER PEDIDO ACA'!C431</f>
        <v>183</v>
      </c>
      <c r="D422" s="22" t="str">
        <f>'2.HACER PEDIDO ACA'!D431</f>
        <v>PACK ECONÓMICO</v>
      </c>
      <c r="E422" s="44">
        <f>'2.HACER PEDIDO ACA'!J431</f>
        <v>0</v>
      </c>
      <c r="F422" s="45">
        <f>'2.HACER PEDIDO ACA'!K431</f>
        <v>104990</v>
      </c>
      <c r="G422" s="54">
        <f>Tabla6_23252[[#This Row],[CANTIDAD]]*Tabla6_23252[[#This Row],[PRECIO]]</f>
        <v>0</v>
      </c>
      <c r="H422" t="str">
        <f>IF(Tabla6_23252[[#This Row],[CANTIDAD]]&gt;0,"Agregado","No agrega")</f>
        <v>No agrega</v>
      </c>
    </row>
    <row r="423" spans="1:8" ht="20.399999999999999">
      <c r="A423" s="29"/>
      <c r="B423" s="55" t="s">
        <v>10</v>
      </c>
      <c r="C423" s="43">
        <f>'2.HACER PEDIDO ACA'!C432</f>
        <v>184</v>
      </c>
      <c r="D423" s="22" t="str">
        <f>'2.HACER PEDIDO ACA'!D432</f>
        <v>PACK TÉCNICO INICIAL</v>
      </c>
      <c r="E423" s="44">
        <f>'2.HACER PEDIDO ACA'!J432</f>
        <v>0</v>
      </c>
      <c r="F423" s="45">
        <f>'2.HACER PEDIDO ACA'!K432</f>
        <v>329000</v>
      </c>
      <c r="G423" s="14">
        <f>Tabla6_23252[[#This Row],[CANTIDAD]]*Tabla6_23252[[#This Row],[PRECIO]]</f>
        <v>0</v>
      </c>
      <c r="H423" t="str">
        <f>IF(Tabla6_23252[[#This Row],[CANTIDAD]]&gt;0,"Agregado","No agrega")</f>
        <v>No agrega</v>
      </c>
    </row>
    <row r="424" spans="1:8" ht="20.399999999999999">
      <c r="A424" s="29"/>
      <c r="B424" s="56"/>
      <c r="C424" s="43">
        <f>'2.HACER PEDIDO ACA'!C433</f>
        <v>185</v>
      </c>
      <c r="D424" s="22" t="str">
        <f>'2.HACER PEDIDO ACA'!D433</f>
        <v>PACK TÉCNICO COMPLETO</v>
      </c>
      <c r="E424" s="44">
        <f>'2.HACER PEDIDO ACA'!J433</f>
        <v>0</v>
      </c>
      <c r="F424" s="45">
        <f>'2.HACER PEDIDO ACA'!K433</f>
        <v>699990</v>
      </c>
      <c r="G424" s="57">
        <f>Tabla6_23252[[#This Row],[CANTIDAD]]*Tabla6_23252[[#This Row],[PRECIO]]</f>
        <v>0</v>
      </c>
      <c r="H424" t="str">
        <f>IF(Tabla6_23252[[#This Row],[CANTIDAD]]&gt;0,"Agregado","No agrega")</f>
        <v>No agrega</v>
      </c>
    </row>
    <row r="425" spans="1:8" ht="21" thickBot="1">
      <c r="A425" s="29"/>
      <c r="C425" s="58"/>
      <c r="D425" s="31"/>
      <c r="E425" s="31"/>
      <c r="F425" s="59"/>
      <c r="G425" s="59"/>
    </row>
    <row r="426" spans="1:8" ht="16.2" thickBot="1">
      <c r="F426" s="60" t="s">
        <v>11</v>
      </c>
      <c r="G426" s="303">
        <f>SUM('3. Resumen'!$G$5:$G$424)</f>
        <v>0</v>
      </c>
    </row>
    <row r="427" spans="1:8">
      <c r="G427" s="29"/>
    </row>
    <row r="428" spans="1:8" ht="15">
      <c r="F428" s="64" t="s">
        <v>451</v>
      </c>
      <c r="G428" s="63">
        <f>G426*1.19</f>
        <v>0</v>
      </c>
    </row>
  </sheetData>
  <sheetProtection algorithmName="SHA-512" hashValue="Hj0AR4WcB9Tfss8e44nnoLFWO0Pz3ve38XssXgOqwsVP6j6MxeocHwcVb7dE8kzdFCGUypUgB/cVJQvE8ztY3g==" saltValue="i9AUe54r/5Dwnw6abMNfpg==" spinCount="100000" sheet="1" selectLockedCells="1" sort="0" autoFilter="0"/>
  <pageMargins left="0.75" right="0.75" top="1" bottom="1" header="0.5" footer="0.5"/>
  <pageSetup scale="10" orientation="portrait" horizontalDpi="200" verticalDpi="200" r:id="rId1"/>
  <rowBreaks count="4" manualBreakCount="4">
    <brk id="1" min="1" max="6" man="1"/>
    <brk id="5" max="16383" man="1"/>
    <brk id="7" max="16383" man="1"/>
    <brk id="11" min="1" max="6" man="1"/>
  </rowBreaks>
  <colBreaks count="1" manualBreakCount="1">
    <brk id="6" max="1048575" man="1"/>
  </colBreaks>
  <drawing r:id="rId2"/>
  <legacyDrawing r:id="rId3"/>
  <tableParts count="1"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Q440"/>
  <sheetViews>
    <sheetView tabSelected="1" zoomScale="25" zoomScaleNormal="25" zoomScaleSheetLayoutView="40" workbookViewId="0">
      <selection activeCell="J18" sqref="J18"/>
    </sheetView>
  </sheetViews>
  <sheetFormatPr baseColWidth="10" defaultColWidth="11" defaultRowHeight="14.4"/>
  <cols>
    <col min="1" max="1" width="3.77734375" customWidth="1"/>
    <col min="2" max="2" width="37" customWidth="1"/>
    <col min="3" max="3" width="29" customWidth="1"/>
    <col min="4" max="4" width="125.44140625" style="28" customWidth="1"/>
    <col min="5" max="5" width="28.21875" hidden="1" customWidth="1"/>
    <col min="6" max="6" width="29.109375" style="1" hidden="1" customWidth="1"/>
    <col min="7" max="8" width="27.88671875" style="1" hidden="1" customWidth="1"/>
    <col min="9" max="9" width="22.33203125" style="1" hidden="1" customWidth="1"/>
    <col min="10" max="10" width="23.21875" customWidth="1"/>
    <col min="11" max="11" width="34.6640625" style="29" customWidth="1"/>
    <col min="12" max="12" width="36.21875" style="1" customWidth="1"/>
    <col min="13" max="13" width="31.6640625" hidden="1" customWidth="1"/>
    <col min="14" max="14" width="3.6640625" customWidth="1"/>
    <col min="15" max="15" width="24.88671875" customWidth="1"/>
    <col min="16" max="16" width="17.33203125" customWidth="1"/>
  </cols>
  <sheetData>
    <row r="1" spans="1:17" ht="18.600000000000001" thickBot="1">
      <c r="A1" s="199"/>
      <c r="B1" s="216"/>
      <c r="C1" s="216"/>
      <c r="D1" s="258"/>
      <c r="E1" s="216"/>
      <c r="F1" s="259"/>
      <c r="G1" s="259"/>
      <c r="H1" s="259"/>
      <c r="I1" s="259"/>
      <c r="J1" s="216"/>
      <c r="K1" s="260"/>
      <c r="L1" s="259"/>
      <c r="M1" s="216"/>
      <c r="N1" s="261"/>
      <c r="O1" s="204"/>
      <c r="P1" s="204"/>
      <c r="Q1" s="204"/>
    </row>
    <row r="2" spans="1:17" ht="31.2">
      <c r="A2" s="200"/>
      <c r="B2" s="138"/>
      <c r="C2" s="139"/>
      <c r="D2" s="121"/>
      <c r="E2" s="122">
        <v>3804390</v>
      </c>
      <c r="F2" s="123"/>
      <c r="G2" s="123"/>
      <c r="H2" s="123"/>
      <c r="I2" s="123"/>
      <c r="J2" s="162"/>
      <c r="K2" s="206"/>
      <c r="L2" s="207"/>
      <c r="M2" s="204"/>
      <c r="N2" s="262"/>
      <c r="O2" s="204"/>
      <c r="P2" s="204"/>
      <c r="Q2" s="205"/>
    </row>
    <row r="3" spans="1:17" ht="187.2">
      <c r="A3" s="200"/>
      <c r="B3" s="140"/>
      <c r="C3" s="238"/>
      <c r="D3" s="276" t="s">
        <v>555</v>
      </c>
      <c r="E3" s="124">
        <v>41170</v>
      </c>
      <c r="F3" s="125"/>
      <c r="G3" s="125"/>
      <c r="H3" s="125"/>
      <c r="I3" s="136"/>
      <c r="J3" s="239"/>
      <c r="K3" s="240"/>
      <c r="L3" s="208"/>
      <c r="M3" s="204"/>
      <c r="N3" s="262"/>
      <c r="O3" s="204"/>
      <c r="P3" s="204"/>
      <c r="Q3" s="205"/>
    </row>
    <row r="4" spans="1:17" ht="47.4">
      <c r="A4" s="200"/>
      <c r="B4" s="140"/>
      <c r="C4" s="241"/>
      <c r="D4" s="275" t="s">
        <v>549</v>
      </c>
      <c r="E4" s="277">
        <v>3763220</v>
      </c>
      <c r="F4" s="278"/>
      <c r="G4" s="278"/>
      <c r="H4" s="278"/>
      <c r="I4" s="279"/>
      <c r="J4" s="280"/>
      <c r="K4" s="205"/>
      <c r="L4" s="208"/>
      <c r="M4" s="204"/>
      <c r="N4" s="262"/>
      <c r="O4" s="204"/>
      <c r="P4" s="204"/>
      <c r="Q4" s="205"/>
    </row>
    <row r="5" spans="1:17" ht="31.2">
      <c r="A5" s="200"/>
      <c r="B5" s="140"/>
      <c r="C5" s="242"/>
      <c r="D5" s="243"/>
      <c r="E5" s="126">
        <v>0</v>
      </c>
      <c r="F5" s="112"/>
      <c r="G5" s="112"/>
      <c r="H5" s="112"/>
      <c r="I5" s="137"/>
      <c r="J5" s="244"/>
      <c r="K5" s="205"/>
      <c r="L5" s="208"/>
      <c r="M5" s="204"/>
      <c r="N5" s="262"/>
      <c r="O5" s="204"/>
      <c r="P5" s="204"/>
      <c r="Q5" s="205"/>
    </row>
    <row r="6" spans="1:17" ht="31.8" thickBot="1">
      <c r="A6" s="200"/>
      <c r="B6" s="143"/>
      <c r="C6" s="242"/>
      <c r="D6" s="245"/>
      <c r="E6" s="164">
        <v>4527224.0999999996</v>
      </c>
      <c r="F6" s="165"/>
      <c r="G6" s="165"/>
      <c r="H6" s="165"/>
      <c r="I6" s="166"/>
      <c r="J6" s="246"/>
      <c r="K6" s="205"/>
      <c r="L6" s="208"/>
      <c r="M6" s="204"/>
      <c r="N6" s="262"/>
      <c r="O6" s="204"/>
      <c r="P6" s="204"/>
      <c r="Q6" s="205"/>
    </row>
    <row r="7" spans="1:17" ht="31.2">
      <c r="A7" s="200"/>
      <c r="B7" s="119" t="s">
        <v>453</v>
      </c>
      <c r="C7" s="190">
        <f>SUM($L$14:$L$433)</f>
        <v>0</v>
      </c>
      <c r="D7" s="225" t="s">
        <v>548</v>
      </c>
      <c r="E7" s="226"/>
      <c r="F7" s="226"/>
      <c r="G7" s="226"/>
      <c r="H7" s="226"/>
      <c r="I7" s="226"/>
      <c r="J7" s="227"/>
      <c r="K7" s="157" t="s">
        <v>454</v>
      </c>
      <c r="L7" s="163"/>
      <c r="M7" s="204"/>
      <c r="N7" s="262"/>
      <c r="O7" s="204"/>
      <c r="P7" s="204"/>
      <c r="Q7" s="205"/>
    </row>
    <row r="8" spans="1:17" ht="31.2">
      <c r="A8" s="200"/>
      <c r="B8" s="120" t="s">
        <v>452</v>
      </c>
      <c r="C8" s="155">
        <f>SUM($L$14:$L$139,$L$141:$L$149,$L$186:$L$187)</f>
        <v>0</v>
      </c>
      <c r="D8" s="228" t="s">
        <v>547</v>
      </c>
      <c r="E8" s="247"/>
      <c r="F8" s="247"/>
      <c r="G8" s="247"/>
      <c r="H8" s="247"/>
      <c r="I8" s="247"/>
      <c r="J8" s="229"/>
      <c r="K8" s="158" t="s">
        <v>450</v>
      </c>
      <c r="L8" s="146">
        <f ca="1">TODAY()</f>
        <v>45719</v>
      </c>
      <c r="M8" s="204"/>
      <c r="N8" s="262"/>
      <c r="O8" s="204"/>
      <c r="P8" s="204"/>
      <c r="Q8" s="205"/>
    </row>
    <row r="9" spans="1:17" ht="42.6" customHeight="1">
      <c r="A9" s="200"/>
      <c r="B9" s="120" t="s">
        <v>447</v>
      </c>
      <c r="C9" s="155">
        <f>SUM($L$206:$L$246,$L$430:$L$433)</f>
        <v>0</v>
      </c>
      <c r="D9" s="228" t="s">
        <v>552</v>
      </c>
      <c r="E9" s="247"/>
      <c r="F9" s="247"/>
      <c r="G9" s="247"/>
      <c r="H9" s="247"/>
      <c r="I9" s="247"/>
      <c r="J9" s="229"/>
      <c r="K9" s="158" t="s">
        <v>559</v>
      </c>
      <c r="L9" s="147">
        <v>1305</v>
      </c>
      <c r="M9" s="204"/>
      <c r="N9" s="262"/>
      <c r="O9" s="204"/>
      <c r="P9" s="204"/>
      <c r="Q9" s="205"/>
    </row>
    <row r="10" spans="1:17" ht="31.2">
      <c r="A10" s="200"/>
      <c r="B10" s="120" t="s">
        <v>448</v>
      </c>
      <c r="C10" s="155">
        <f>SUM($L$140,$L$150:$L$185,$L$188:$L$204,$L$248:$L$428)</f>
        <v>0</v>
      </c>
      <c r="D10" s="228" t="s">
        <v>553</v>
      </c>
      <c r="E10" s="247"/>
      <c r="F10" s="247"/>
      <c r="G10" s="247"/>
      <c r="H10" s="247"/>
      <c r="I10" s="247"/>
      <c r="J10" s="229"/>
      <c r="K10" s="159" t="s">
        <v>446</v>
      </c>
      <c r="L10" s="148">
        <f>SUM($L$14:$L$433)</f>
        <v>0</v>
      </c>
      <c r="M10" s="204"/>
      <c r="N10" s="262"/>
      <c r="O10" s="204"/>
      <c r="P10" s="204"/>
      <c r="Q10" s="205"/>
    </row>
    <row r="11" spans="1:17" ht="34.200000000000003" thickBot="1">
      <c r="A11" s="200"/>
      <c r="B11" s="141" t="s">
        <v>449</v>
      </c>
      <c r="C11" s="156">
        <f>C7*1.19</f>
        <v>0</v>
      </c>
      <c r="D11" s="230" t="s">
        <v>550</v>
      </c>
      <c r="E11" s="231"/>
      <c r="F11" s="231"/>
      <c r="G11" s="231"/>
      <c r="H11" s="231"/>
      <c r="I11" s="231"/>
      <c r="J11" s="232"/>
      <c r="K11" s="158" t="s">
        <v>546</v>
      </c>
      <c r="L11" s="224"/>
      <c r="M11" s="204"/>
      <c r="N11" s="262"/>
      <c r="O11" s="204"/>
      <c r="P11" s="204"/>
      <c r="Q11" s="205"/>
    </row>
    <row r="12" spans="1:17" ht="52.2" customHeight="1">
      <c r="A12" s="200"/>
      <c r="B12" s="189" t="s">
        <v>14</v>
      </c>
      <c r="C12" s="209"/>
      <c r="D12" s="161"/>
      <c r="E12" s="248"/>
      <c r="F12" s="7"/>
      <c r="G12" s="7"/>
      <c r="H12" s="7"/>
      <c r="I12" s="7"/>
      <c r="J12" s="273" t="s">
        <v>455</v>
      </c>
      <c r="K12" s="274" t="s">
        <v>445</v>
      </c>
      <c r="L12" s="210"/>
      <c r="M12" s="204"/>
      <c r="N12" s="263"/>
      <c r="O12" s="30"/>
      <c r="P12" s="30"/>
      <c r="Q12" s="204"/>
    </row>
    <row r="13" spans="1:17" ht="51.6">
      <c r="A13" s="200"/>
      <c r="B13" s="113" t="s">
        <v>544</v>
      </c>
      <c r="C13" s="111" t="s">
        <v>543</v>
      </c>
      <c r="D13" s="144" t="s">
        <v>5</v>
      </c>
      <c r="E13" s="211" t="s">
        <v>15</v>
      </c>
      <c r="F13" s="212" t="s">
        <v>16</v>
      </c>
      <c r="G13" s="212" t="s">
        <v>17</v>
      </c>
      <c r="H13" s="212" t="s">
        <v>18</v>
      </c>
      <c r="I13" s="213" t="s">
        <v>19</v>
      </c>
      <c r="J13" s="149" t="s">
        <v>6</v>
      </c>
      <c r="K13" s="111" t="s">
        <v>7</v>
      </c>
      <c r="L13" s="114" t="s">
        <v>8</v>
      </c>
      <c r="M13" s="214" t="s">
        <v>444</v>
      </c>
      <c r="N13" s="262"/>
      <c r="O13" s="204"/>
      <c r="P13" s="204"/>
      <c r="Q13" s="204"/>
    </row>
    <row r="14" spans="1:17" ht="39">
      <c r="A14" s="200"/>
      <c r="B14" s="129" t="s">
        <v>20</v>
      </c>
      <c r="C14" s="218">
        <v>1</v>
      </c>
      <c r="D14" s="167" t="s">
        <v>519</v>
      </c>
      <c r="E14" s="298">
        <v>1750</v>
      </c>
      <c r="F14" s="168">
        <v>1300</v>
      </c>
      <c r="G14" s="168">
        <v>1150</v>
      </c>
      <c r="H14" s="168">
        <v>1050</v>
      </c>
      <c r="I14" s="169"/>
      <c r="J14" s="183"/>
      <c r="K14" s="184">
        <f>IF(J14&lt;4,E14,IF(J14&lt;10,F14,IF(J14&lt;20,G14,H14)))</f>
        <v>1750</v>
      </c>
      <c r="L14" s="127">
        <f>J14*K14</f>
        <v>0</v>
      </c>
      <c r="M14" s="127">
        <f>K14*L14</f>
        <v>0</v>
      </c>
      <c r="N14" s="264"/>
      <c r="O14" s="204"/>
      <c r="P14" s="204"/>
      <c r="Q14" s="204"/>
    </row>
    <row r="15" spans="1:17" ht="39">
      <c r="A15" s="200"/>
      <c r="B15" s="129" t="s">
        <v>20</v>
      </c>
      <c r="C15" s="218">
        <v>2</v>
      </c>
      <c r="D15" s="167" t="s">
        <v>520</v>
      </c>
      <c r="E15" s="298">
        <v>1750</v>
      </c>
      <c r="F15" s="168">
        <v>1300</v>
      </c>
      <c r="G15" s="168">
        <v>1150</v>
      </c>
      <c r="H15" s="168">
        <v>1050</v>
      </c>
      <c r="I15" s="169"/>
      <c r="J15" s="183"/>
      <c r="K15" s="184">
        <f t="shared" ref="K15:K78" si="0">IF(J15&lt;4,E15,IF(J15&lt;10,F15,IF(J15&lt;20,G15,H15)))</f>
        <v>1750</v>
      </c>
      <c r="L15" s="127">
        <f t="shared" ref="L15:L79" si="1">J15*K15</f>
        <v>0</v>
      </c>
      <c r="M15" s="215" t="str">
        <f>IF(Tabla5[[#This Row],[CANTIDAD]]&gt;0,"Si","")</f>
        <v/>
      </c>
      <c r="N15" s="265"/>
      <c r="O15" s="204"/>
      <c r="P15" s="204"/>
      <c r="Q15" s="204"/>
    </row>
    <row r="16" spans="1:17" ht="39">
      <c r="A16" s="200"/>
      <c r="B16" s="130" t="s">
        <v>20</v>
      </c>
      <c r="C16" s="218">
        <v>3</v>
      </c>
      <c r="D16" s="167" t="s">
        <v>521</v>
      </c>
      <c r="E16" s="298">
        <v>2650</v>
      </c>
      <c r="F16" s="168">
        <v>2150</v>
      </c>
      <c r="G16" s="168">
        <v>1990</v>
      </c>
      <c r="H16" s="168">
        <v>1790</v>
      </c>
      <c r="I16" s="169"/>
      <c r="J16" s="183"/>
      <c r="K16" s="184">
        <f t="shared" si="0"/>
        <v>2650</v>
      </c>
      <c r="L16" s="127">
        <f t="shared" si="1"/>
        <v>0</v>
      </c>
      <c r="M16" s="215" t="str">
        <f>IF(Tabla5[[#This Row],[CANTIDAD]]&gt;0,"Si","")</f>
        <v/>
      </c>
      <c r="N16" s="262"/>
      <c r="O16" s="204"/>
      <c r="P16" s="204"/>
      <c r="Q16" s="204"/>
    </row>
    <row r="17" spans="1:17" ht="39">
      <c r="A17" s="200"/>
      <c r="B17" s="130" t="s">
        <v>20</v>
      </c>
      <c r="C17" s="218">
        <v>4</v>
      </c>
      <c r="D17" s="167" t="s">
        <v>522</v>
      </c>
      <c r="E17" s="298">
        <v>3800</v>
      </c>
      <c r="F17" s="168">
        <v>3050</v>
      </c>
      <c r="G17" s="168">
        <v>2950</v>
      </c>
      <c r="H17" s="168">
        <v>2850</v>
      </c>
      <c r="I17" s="169"/>
      <c r="J17" s="183"/>
      <c r="K17" s="184">
        <f t="shared" si="0"/>
        <v>3800</v>
      </c>
      <c r="L17" s="127">
        <f t="shared" si="1"/>
        <v>0</v>
      </c>
      <c r="M17" s="215" t="str">
        <f>IF(Tabla5[[#This Row],[CANTIDAD]]&gt;0,"Si","")</f>
        <v/>
      </c>
      <c r="N17" s="264"/>
      <c r="O17" s="205"/>
      <c r="P17" s="204"/>
      <c r="Q17" s="204"/>
    </row>
    <row r="18" spans="1:17" ht="39">
      <c r="A18" s="200"/>
      <c r="B18" s="130" t="s">
        <v>20</v>
      </c>
      <c r="C18" s="218">
        <v>5</v>
      </c>
      <c r="D18" s="167" t="s">
        <v>523</v>
      </c>
      <c r="E18" s="298">
        <v>3890</v>
      </c>
      <c r="F18" s="168">
        <v>3150</v>
      </c>
      <c r="G18" s="168">
        <v>2990</v>
      </c>
      <c r="H18" s="168">
        <v>2900</v>
      </c>
      <c r="I18" s="169"/>
      <c r="J18" s="183"/>
      <c r="K18" s="184">
        <f t="shared" si="0"/>
        <v>3890</v>
      </c>
      <c r="L18" s="127">
        <f t="shared" si="1"/>
        <v>0</v>
      </c>
      <c r="M18" s="215" t="str">
        <f>IF(Tabla5[[#This Row],[CANTIDAD]]&gt;0,"Si","")</f>
        <v/>
      </c>
      <c r="N18" s="262"/>
      <c r="O18" s="204"/>
      <c r="P18" s="204"/>
      <c r="Q18" s="204"/>
    </row>
    <row r="19" spans="1:17" ht="39">
      <c r="A19" s="200"/>
      <c r="B19" s="129" t="s">
        <v>20</v>
      </c>
      <c r="C19" s="218">
        <v>6</v>
      </c>
      <c r="D19" s="167" t="s">
        <v>524</v>
      </c>
      <c r="E19" s="298">
        <v>4100</v>
      </c>
      <c r="F19" s="168">
        <v>3690</v>
      </c>
      <c r="G19" s="168">
        <v>3300</v>
      </c>
      <c r="H19" s="168">
        <v>3190</v>
      </c>
      <c r="I19" s="169"/>
      <c r="J19" s="183"/>
      <c r="K19" s="184">
        <f t="shared" si="0"/>
        <v>4100</v>
      </c>
      <c r="L19" s="127">
        <f t="shared" si="1"/>
        <v>0</v>
      </c>
      <c r="M19" s="215" t="str">
        <f>IF(Tabla5[[#This Row],[CANTIDAD]]&gt;0,"Si","")</f>
        <v/>
      </c>
      <c r="N19" s="262"/>
      <c r="O19" s="204"/>
      <c r="P19" s="204"/>
      <c r="Q19" s="204"/>
    </row>
    <row r="20" spans="1:17" ht="39">
      <c r="A20" s="200"/>
      <c r="B20" s="130" t="s">
        <v>20</v>
      </c>
      <c r="C20" s="218">
        <v>7</v>
      </c>
      <c r="D20" s="167" t="s">
        <v>525</v>
      </c>
      <c r="E20" s="298">
        <v>3600</v>
      </c>
      <c r="F20" s="168">
        <v>3000</v>
      </c>
      <c r="G20" s="168">
        <v>2750</v>
      </c>
      <c r="H20" s="168">
        <v>2490</v>
      </c>
      <c r="I20" s="169"/>
      <c r="J20" s="183"/>
      <c r="K20" s="184">
        <f t="shared" si="0"/>
        <v>3600</v>
      </c>
      <c r="L20" s="127">
        <f t="shared" si="1"/>
        <v>0</v>
      </c>
      <c r="M20" s="215" t="str">
        <f>IF(Tabla5[[#This Row],[CANTIDAD]]&gt;0,"Si","")</f>
        <v/>
      </c>
      <c r="N20" s="262"/>
      <c r="O20" s="204"/>
      <c r="P20" s="204"/>
      <c r="Q20" s="204"/>
    </row>
    <row r="21" spans="1:17" ht="39.6" thickBot="1">
      <c r="A21" s="200"/>
      <c r="B21" s="145" t="s">
        <v>20</v>
      </c>
      <c r="C21" s="219">
        <v>8</v>
      </c>
      <c r="D21" s="170" t="s">
        <v>526</v>
      </c>
      <c r="E21" s="298">
        <v>5500</v>
      </c>
      <c r="F21" s="168">
        <v>4900</v>
      </c>
      <c r="G21" s="168">
        <v>4700</v>
      </c>
      <c r="H21" s="168">
        <v>4550</v>
      </c>
      <c r="I21" s="169"/>
      <c r="J21" s="185"/>
      <c r="K21" s="184">
        <f t="shared" si="0"/>
        <v>5500</v>
      </c>
      <c r="L21" s="150">
        <f t="shared" si="1"/>
        <v>0</v>
      </c>
      <c r="M21" s="215" t="str">
        <f>IF(Tabla5[[#This Row],[CANTIDAD]]&gt;0,"Si","")</f>
        <v/>
      </c>
      <c r="N21" s="262"/>
      <c r="O21" s="204"/>
      <c r="P21" s="204"/>
      <c r="Q21" s="204"/>
    </row>
    <row r="22" spans="1:17" ht="39">
      <c r="A22" s="200"/>
      <c r="B22" s="142" t="s">
        <v>20</v>
      </c>
      <c r="C22" s="220">
        <v>9</v>
      </c>
      <c r="D22" s="171" t="s">
        <v>527</v>
      </c>
      <c r="E22" s="299">
        <v>2650</v>
      </c>
      <c r="F22" s="168">
        <v>2150</v>
      </c>
      <c r="G22" s="168">
        <v>1990</v>
      </c>
      <c r="H22" s="168">
        <v>1790</v>
      </c>
      <c r="I22" s="168"/>
      <c r="J22" s="186"/>
      <c r="K22" s="184">
        <f t="shared" si="0"/>
        <v>2650</v>
      </c>
      <c r="L22" s="135">
        <f t="shared" si="1"/>
        <v>0</v>
      </c>
      <c r="M22" s="215" t="str">
        <f>IF(Tabla5[[#This Row],[CANTIDAD]]&gt;0,"Si","")</f>
        <v/>
      </c>
      <c r="N22" s="262"/>
      <c r="O22" s="204"/>
      <c r="P22" s="204"/>
      <c r="Q22" s="204"/>
    </row>
    <row r="23" spans="1:17" ht="39">
      <c r="A23" s="200"/>
      <c r="B23" s="129" t="s">
        <v>20</v>
      </c>
      <c r="C23" s="218">
        <v>10</v>
      </c>
      <c r="D23" s="173" t="s">
        <v>528</v>
      </c>
      <c r="E23" s="299">
        <v>2500</v>
      </c>
      <c r="F23" s="168">
        <v>2190</v>
      </c>
      <c r="G23" s="168">
        <v>1900</v>
      </c>
      <c r="H23" s="168">
        <v>1850</v>
      </c>
      <c r="I23" s="168"/>
      <c r="J23" s="187"/>
      <c r="K23" s="184">
        <f t="shared" si="0"/>
        <v>2500</v>
      </c>
      <c r="L23" s="127">
        <f t="shared" si="1"/>
        <v>0</v>
      </c>
      <c r="M23" s="215" t="str">
        <f>IF(Tabla5[[#This Row],[CANTIDAD]]&gt;0,"Si","")</f>
        <v/>
      </c>
      <c r="N23" s="266"/>
      <c r="O23" s="204"/>
      <c r="P23" s="204"/>
      <c r="Q23" s="204"/>
    </row>
    <row r="24" spans="1:17" ht="39">
      <c r="A24" s="200"/>
      <c r="B24" s="129" t="s">
        <v>20</v>
      </c>
      <c r="C24" s="218">
        <v>11</v>
      </c>
      <c r="D24" s="173" t="s">
        <v>529</v>
      </c>
      <c r="E24" s="299">
        <v>2350</v>
      </c>
      <c r="F24" s="168">
        <v>1990</v>
      </c>
      <c r="G24" s="168">
        <v>1750</v>
      </c>
      <c r="H24" s="168">
        <v>1690</v>
      </c>
      <c r="I24" s="168"/>
      <c r="J24" s="187"/>
      <c r="K24" s="184">
        <f t="shared" si="0"/>
        <v>2350</v>
      </c>
      <c r="L24" s="127">
        <f t="shared" si="1"/>
        <v>0</v>
      </c>
      <c r="M24" s="215" t="str">
        <f>IF(Tabla5[[#This Row],[CANTIDAD]]&gt;0,"Si","")</f>
        <v/>
      </c>
      <c r="N24" s="262"/>
      <c r="O24" s="204"/>
      <c r="P24" s="204"/>
      <c r="Q24" s="204"/>
    </row>
    <row r="25" spans="1:17" ht="39">
      <c r="A25" s="200"/>
      <c r="B25" s="129" t="s">
        <v>20</v>
      </c>
      <c r="C25" s="218">
        <v>12</v>
      </c>
      <c r="D25" s="173" t="s">
        <v>32</v>
      </c>
      <c r="E25" s="299">
        <v>6000</v>
      </c>
      <c r="F25" s="168">
        <v>5190</v>
      </c>
      <c r="G25" s="168">
        <v>5000</v>
      </c>
      <c r="H25" s="168">
        <v>4800</v>
      </c>
      <c r="I25" s="168"/>
      <c r="J25" s="187"/>
      <c r="K25" s="184">
        <f t="shared" si="0"/>
        <v>6000</v>
      </c>
      <c r="L25" s="127">
        <f t="shared" si="1"/>
        <v>0</v>
      </c>
      <c r="M25" s="215" t="str">
        <f>IF(Tabla5[[#This Row],[CANTIDAD]]&gt;0,"Si","")</f>
        <v/>
      </c>
      <c r="N25" s="262"/>
      <c r="O25" s="204"/>
      <c r="P25" s="204"/>
      <c r="Q25" s="204"/>
    </row>
    <row r="26" spans="1:17" ht="39">
      <c r="A26" s="200"/>
      <c r="B26" s="129" t="s">
        <v>20</v>
      </c>
      <c r="C26" s="218">
        <v>13</v>
      </c>
      <c r="D26" s="173" t="s">
        <v>530</v>
      </c>
      <c r="E26" s="299">
        <v>1900</v>
      </c>
      <c r="F26" s="168">
        <v>1650</v>
      </c>
      <c r="G26" s="168">
        <v>1550</v>
      </c>
      <c r="H26" s="168">
        <v>1490</v>
      </c>
      <c r="I26" s="168"/>
      <c r="J26" s="187"/>
      <c r="K26" s="184">
        <f t="shared" si="0"/>
        <v>1900</v>
      </c>
      <c r="L26" s="127">
        <f t="shared" si="1"/>
        <v>0</v>
      </c>
      <c r="M26" s="215" t="str">
        <f>IF(Tabla5[[#This Row],[CANTIDAD]]&gt;0,"Si","")</f>
        <v/>
      </c>
      <c r="N26" s="262"/>
      <c r="O26" s="204"/>
      <c r="P26" s="204"/>
      <c r="Q26" s="204"/>
    </row>
    <row r="27" spans="1:17" ht="39">
      <c r="A27" s="200"/>
      <c r="B27" s="129" t="s">
        <v>20</v>
      </c>
      <c r="C27" s="218">
        <v>14</v>
      </c>
      <c r="D27" s="173" t="s">
        <v>531</v>
      </c>
      <c r="E27" s="299">
        <v>1400</v>
      </c>
      <c r="F27" s="168">
        <v>1250</v>
      </c>
      <c r="G27" s="168">
        <v>1100</v>
      </c>
      <c r="H27" s="168">
        <v>990</v>
      </c>
      <c r="I27" s="168"/>
      <c r="J27" s="187"/>
      <c r="K27" s="184">
        <f t="shared" si="0"/>
        <v>1400</v>
      </c>
      <c r="L27" s="127">
        <f t="shared" si="1"/>
        <v>0</v>
      </c>
      <c r="M27" s="215" t="str">
        <f>IF(Tabla5[[#This Row],[CANTIDAD]]&gt;0,"Si","")</f>
        <v/>
      </c>
      <c r="N27" s="262"/>
      <c r="O27" s="204"/>
      <c r="P27" s="204"/>
      <c r="Q27" s="204"/>
    </row>
    <row r="28" spans="1:17" ht="39">
      <c r="A28" s="200"/>
      <c r="B28" s="129" t="s">
        <v>20</v>
      </c>
      <c r="C28" s="218">
        <v>15</v>
      </c>
      <c r="D28" s="173" t="s">
        <v>35</v>
      </c>
      <c r="E28" s="299">
        <v>890</v>
      </c>
      <c r="F28" s="168">
        <v>600</v>
      </c>
      <c r="G28" s="168">
        <v>550</v>
      </c>
      <c r="H28" s="168">
        <v>490</v>
      </c>
      <c r="I28" s="168"/>
      <c r="J28" s="187"/>
      <c r="K28" s="184">
        <f t="shared" si="0"/>
        <v>890</v>
      </c>
      <c r="L28" s="127">
        <f t="shared" si="1"/>
        <v>0</v>
      </c>
      <c r="M28" s="215" t="str">
        <f>IF(Tabla5[[#This Row],[CANTIDAD]]&gt;0,"Si","")</f>
        <v/>
      </c>
      <c r="N28" s="262"/>
      <c r="O28" s="204"/>
      <c r="P28" s="204"/>
      <c r="Q28" s="204"/>
    </row>
    <row r="29" spans="1:17" ht="39">
      <c r="A29" s="200"/>
      <c r="B29" s="129" t="s">
        <v>20</v>
      </c>
      <c r="C29" s="218">
        <v>16</v>
      </c>
      <c r="D29" s="173" t="s">
        <v>36</v>
      </c>
      <c r="E29" s="299">
        <v>900</v>
      </c>
      <c r="F29" s="168">
        <v>650</v>
      </c>
      <c r="G29" s="168">
        <v>600</v>
      </c>
      <c r="H29" s="168">
        <v>500</v>
      </c>
      <c r="I29" s="168"/>
      <c r="J29" s="187"/>
      <c r="K29" s="184">
        <f t="shared" si="0"/>
        <v>900</v>
      </c>
      <c r="L29" s="127">
        <f t="shared" si="1"/>
        <v>0</v>
      </c>
      <c r="M29" s="215" t="str">
        <f>IF(Tabla5[[#This Row],[CANTIDAD]]&gt;0,"Si","")</f>
        <v/>
      </c>
      <c r="N29" s="262"/>
      <c r="O29" s="204"/>
      <c r="P29" s="204"/>
      <c r="Q29" s="204"/>
    </row>
    <row r="30" spans="1:17" ht="39">
      <c r="A30" s="200"/>
      <c r="B30" s="129" t="s">
        <v>20</v>
      </c>
      <c r="C30" s="218">
        <v>17</v>
      </c>
      <c r="D30" s="173" t="s">
        <v>37</v>
      </c>
      <c r="E30" s="299">
        <v>920</v>
      </c>
      <c r="F30" s="168">
        <v>650</v>
      </c>
      <c r="G30" s="168">
        <v>600</v>
      </c>
      <c r="H30" s="168">
        <v>500</v>
      </c>
      <c r="I30" s="168"/>
      <c r="J30" s="187"/>
      <c r="K30" s="184">
        <f t="shared" si="0"/>
        <v>920</v>
      </c>
      <c r="L30" s="127">
        <f t="shared" si="1"/>
        <v>0</v>
      </c>
      <c r="M30" s="215" t="str">
        <f>IF(Tabla5[[#This Row],[CANTIDAD]]&gt;0,"Si","")</f>
        <v/>
      </c>
      <c r="N30" s="262"/>
      <c r="O30" s="204"/>
      <c r="P30" s="204"/>
      <c r="Q30" s="204"/>
    </row>
    <row r="31" spans="1:17" ht="39">
      <c r="A31" s="200"/>
      <c r="B31" s="129" t="s">
        <v>20</v>
      </c>
      <c r="C31" s="218">
        <v>18</v>
      </c>
      <c r="D31" s="174" t="s">
        <v>38</v>
      </c>
      <c r="E31" s="300">
        <v>1000</v>
      </c>
      <c r="F31" s="175">
        <v>850</v>
      </c>
      <c r="G31" s="175">
        <v>750</v>
      </c>
      <c r="H31" s="175">
        <v>650</v>
      </c>
      <c r="I31" s="175"/>
      <c r="J31" s="187"/>
      <c r="K31" s="184">
        <f t="shared" si="0"/>
        <v>1000</v>
      </c>
      <c r="L31" s="127">
        <f t="shared" si="1"/>
        <v>0</v>
      </c>
      <c r="M31" s="215" t="str">
        <f>IF(Tabla5[[#This Row],[CANTIDAD]]&gt;0,"Si","")</f>
        <v/>
      </c>
      <c r="N31" s="262"/>
      <c r="O31" s="204"/>
      <c r="P31" s="204"/>
      <c r="Q31" s="204"/>
    </row>
    <row r="32" spans="1:17" ht="39">
      <c r="A32" s="200"/>
      <c r="B32" s="129" t="s">
        <v>20</v>
      </c>
      <c r="C32" s="218">
        <v>19</v>
      </c>
      <c r="D32" s="173" t="s">
        <v>39</v>
      </c>
      <c r="E32" s="299">
        <v>990</v>
      </c>
      <c r="F32" s="168">
        <v>700</v>
      </c>
      <c r="G32" s="168">
        <v>570</v>
      </c>
      <c r="H32" s="168">
        <v>450</v>
      </c>
      <c r="I32" s="168"/>
      <c r="J32" s="187"/>
      <c r="K32" s="184">
        <f t="shared" si="0"/>
        <v>990</v>
      </c>
      <c r="L32" s="127">
        <f t="shared" si="1"/>
        <v>0</v>
      </c>
      <c r="M32" s="215" t="str">
        <f>IF(Tabla5[[#This Row],[CANTIDAD]]&gt;0,"Si","")</f>
        <v/>
      </c>
      <c r="N32" s="262"/>
      <c r="O32" s="204"/>
      <c r="P32" s="204"/>
      <c r="Q32" s="204"/>
    </row>
    <row r="33" spans="1:17" ht="39">
      <c r="A33" s="200"/>
      <c r="B33" s="129" t="s">
        <v>20</v>
      </c>
      <c r="C33" s="218">
        <v>20</v>
      </c>
      <c r="D33" s="173" t="s">
        <v>40</v>
      </c>
      <c r="E33" s="299">
        <v>990</v>
      </c>
      <c r="F33" s="168">
        <v>700</v>
      </c>
      <c r="G33" s="168">
        <v>570</v>
      </c>
      <c r="H33" s="168">
        <v>450</v>
      </c>
      <c r="I33" s="168"/>
      <c r="J33" s="187"/>
      <c r="K33" s="184">
        <f t="shared" si="0"/>
        <v>990</v>
      </c>
      <c r="L33" s="127">
        <f t="shared" si="1"/>
        <v>0</v>
      </c>
      <c r="M33" s="215" t="str">
        <f>IF(Tabla5[[#This Row],[CANTIDAD]]&gt;0,"Si","")</f>
        <v/>
      </c>
      <c r="N33" s="262"/>
      <c r="O33" s="204"/>
      <c r="P33" s="204"/>
      <c r="Q33" s="204"/>
    </row>
    <row r="34" spans="1:17" ht="39">
      <c r="A34" s="200"/>
      <c r="B34" s="129" t="s">
        <v>20</v>
      </c>
      <c r="C34" s="218">
        <v>21</v>
      </c>
      <c r="D34" s="173" t="s">
        <v>532</v>
      </c>
      <c r="E34" s="299">
        <v>1090</v>
      </c>
      <c r="F34" s="168">
        <v>850</v>
      </c>
      <c r="G34" s="168">
        <v>650</v>
      </c>
      <c r="H34" s="168">
        <v>550</v>
      </c>
      <c r="I34" s="168"/>
      <c r="J34" s="187"/>
      <c r="K34" s="184">
        <f t="shared" si="0"/>
        <v>1090</v>
      </c>
      <c r="L34" s="127">
        <f t="shared" si="1"/>
        <v>0</v>
      </c>
      <c r="M34" s="215" t="str">
        <f>IF(Tabla5[[#This Row],[CANTIDAD]]&gt;0,"Si","")</f>
        <v/>
      </c>
      <c r="N34" s="262"/>
      <c r="O34" s="204"/>
      <c r="P34" s="204"/>
      <c r="Q34" s="204"/>
    </row>
    <row r="35" spans="1:17" ht="39">
      <c r="A35" s="200"/>
      <c r="B35" s="129" t="s">
        <v>20</v>
      </c>
      <c r="C35" s="218">
        <v>22</v>
      </c>
      <c r="D35" s="173" t="s">
        <v>533</v>
      </c>
      <c r="E35" s="299">
        <v>1090</v>
      </c>
      <c r="F35" s="168">
        <v>850</v>
      </c>
      <c r="G35" s="168">
        <v>650</v>
      </c>
      <c r="H35" s="168">
        <v>500</v>
      </c>
      <c r="I35" s="168"/>
      <c r="J35" s="187"/>
      <c r="K35" s="184">
        <f t="shared" si="0"/>
        <v>1090</v>
      </c>
      <c r="L35" s="127">
        <f t="shared" si="1"/>
        <v>0</v>
      </c>
      <c r="M35" s="215" t="str">
        <f>IF(Tabla5[[#This Row],[CANTIDAD]]&gt;0,"Si","")</f>
        <v/>
      </c>
      <c r="N35" s="262"/>
      <c r="O35" s="204"/>
      <c r="P35" s="204"/>
      <c r="Q35" s="204"/>
    </row>
    <row r="36" spans="1:17" ht="39">
      <c r="A36" s="200"/>
      <c r="B36" s="129" t="s">
        <v>20</v>
      </c>
      <c r="C36" s="218">
        <v>23</v>
      </c>
      <c r="D36" s="173" t="s">
        <v>43</v>
      </c>
      <c r="E36" s="299">
        <v>1250</v>
      </c>
      <c r="F36" s="168">
        <v>850</v>
      </c>
      <c r="G36" s="168">
        <v>650</v>
      </c>
      <c r="H36" s="168">
        <v>500</v>
      </c>
      <c r="I36" s="168"/>
      <c r="J36" s="187"/>
      <c r="K36" s="184">
        <f t="shared" si="0"/>
        <v>1250</v>
      </c>
      <c r="L36" s="127">
        <f t="shared" si="1"/>
        <v>0</v>
      </c>
      <c r="M36" s="215" t="str">
        <f>IF(Tabla5[[#This Row],[CANTIDAD]]&gt;0,"Si","")</f>
        <v/>
      </c>
      <c r="N36" s="262"/>
      <c r="O36" s="204"/>
      <c r="P36" s="204"/>
      <c r="Q36" s="204"/>
    </row>
    <row r="37" spans="1:17" ht="39">
      <c r="A37" s="200"/>
      <c r="B37" s="129" t="s">
        <v>20</v>
      </c>
      <c r="C37" s="218">
        <v>24</v>
      </c>
      <c r="D37" s="173" t="s">
        <v>44</v>
      </c>
      <c r="E37" s="299">
        <v>1150</v>
      </c>
      <c r="F37" s="168">
        <v>800</v>
      </c>
      <c r="G37" s="168">
        <v>600</v>
      </c>
      <c r="H37" s="168">
        <v>490</v>
      </c>
      <c r="I37" s="168"/>
      <c r="J37" s="187"/>
      <c r="K37" s="184">
        <f t="shared" si="0"/>
        <v>1150</v>
      </c>
      <c r="L37" s="127">
        <f t="shared" si="1"/>
        <v>0</v>
      </c>
      <c r="M37" s="215" t="str">
        <f>IF(Tabla5[[#This Row],[CANTIDAD]]&gt;0,"Si","")</f>
        <v/>
      </c>
      <c r="N37" s="262"/>
      <c r="O37" s="204"/>
      <c r="P37" s="204"/>
      <c r="Q37" s="204"/>
    </row>
    <row r="38" spans="1:17" ht="39">
      <c r="A38" s="200"/>
      <c r="B38" s="129" t="s">
        <v>20</v>
      </c>
      <c r="C38" s="218">
        <v>25</v>
      </c>
      <c r="D38" s="173" t="s">
        <v>45</v>
      </c>
      <c r="E38" s="299">
        <v>1150</v>
      </c>
      <c r="F38" s="168">
        <v>800</v>
      </c>
      <c r="G38" s="168">
        <v>600</v>
      </c>
      <c r="H38" s="168">
        <v>490</v>
      </c>
      <c r="I38" s="168"/>
      <c r="J38" s="187"/>
      <c r="K38" s="184">
        <f t="shared" si="0"/>
        <v>1150</v>
      </c>
      <c r="L38" s="127">
        <f t="shared" si="1"/>
        <v>0</v>
      </c>
      <c r="M38" s="215" t="str">
        <f>IF(Tabla5[[#This Row],[CANTIDAD]]&gt;0,"Si","")</f>
        <v/>
      </c>
      <c r="N38" s="262"/>
      <c r="O38" s="204"/>
      <c r="P38" s="204"/>
      <c r="Q38" s="204"/>
    </row>
    <row r="39" spans="1:17" ht="39">
      <c r="A39" s="200"/>
      <c r="B39" s="129" t="s">
        <v>20</v>
      </c>
      <c r="C39" s="218">
        <v>26</v>
      </c>
      <c r="D39" s="173" t="s">
        <v>46</v>
      </c>
      <c r="E39" s="299">
        <v>1150</v>
      </c>
      <c r="F39" s="168">
        <v>800</v>
      </c>
      <c r="G39" s="168">
        <v>600</v>
      </c>
      <c r="H39" s="168">
        <v>490</v>
      </c>
      <c r="I39" s="168"/>
      <c r="J39" s="187"/>
      <c r="K39" s="184">
        <f t="shared" si="0"/>
        <v>1150</v>
      </c>
      <c r="L39" s="127">
        <f t="shared" si="1"/>
        <v>0</v>
      </c>
      <c r="M39" s="215" t="str">
        <f>IF(Tabla5[[#This Row],[CANTIDAD]]&gt;0,"Si","")</f>
        <v/>
      </c>
      <c r="N39" s="262"/>
      <c r="O39" s="204"/>
      <c r="P39" s="204"/>
      <c r="Q39" s="204"/>
    </row>
    <row r="40" spans="1:17" ht="39">
      <c r="A40" s="200"/>
      <c r="B40" s="129" t="s">
        <v>20</v>
      </c>
      <c r="C40" s="218">
        <v>27</v>
      </c>
      <c r="D40" s="173" t="s">
        <v>47</v>
      </c>
      <c r="E40" s="299">
        <v>1100</v>
      </c>
      <c r="F40" s="168">
        <v>750</v>
      </c>
      <c r="G40" s="168">
        <v>580</v>
      </c>
      <c r="H40" s="168">
        <v>490</v>
      </c>
      <c r="I40" s="168"/>
      <c r="J40" s="187"/>
      <c r="K40" s="184">
        <f t="shared" si="0"/>
        <v>1100</v>
      </c>
      <c r="L40" s="127">
        <f t="shared" si="1"/>
        <v>0</v>
      </c>
      <c r="M40" s="215" t="str">
        <f>IF(Tabla5[[#This Row],[CANTIDAD]]&gt;0,"Si","")</f>
        <v/>
      </c>
      <c r="N40" s="262"/>
      <c r="O40" s="204"/>
      <c r="P40" s="204"/>
      <c r="Q40" s="204"/>
    </row>
    <row r="41" spans="1:17" ht="39">
      <c r="A41" s="200"/>
      <c r="B41" s="129" t="s">
        <v>20</v>
      </c>
      <c r="C41" s="218">
        <v>28</v>
      </c>
      <c r="D41" s="173" t="s">
        <v>48</v>
      </c>
      <c r="E41" s="299">
        <v>1150</v>
      </c>
      <c r="F41" s="168">
        <v>750</v>
      </c>
      <c r="G41" s="168">
        <v>580</v>
      </c>
      <c r="H41" s="168">
        <v>490</v>
      </c>
      <c r="I41" s="168"/>
      <c r="J41" s="187"/>
      <c r="K41" s="184">
        <f t="shared" si="0"/>
        <v>1150</v>
      </c>
      <c r="L41" s="127">
        <f t="shared" si="1"/>
        <v>0</v>
      </c>
      <c r="M41" s="215" t="str">
        <f>IF(Tabla5[[#This Row],[CANTIDAD]]&gt;0,"Si","")</f>
        <v/>
      </c>
      <c r="N41" s="262"/>
      <c r="O41" s="204"/>
      <c r="P41" s="204"/>
      <c r="Q41" s="204"/>
    </row>
    <row r="42" spans="1:17" ht="39">
      <c r="A42" s="200"/>
      <c r="B42" s="129" t="s">
        <v>20</v>
      </c>
      <c r="C42" s="218">
        <v>29</v>
      </c>
      <c r="D42" s="173" t="s">
        <v>49</v>
      </c>
      <c r="E42" s="299">
        <v>1600</v>
      </c>
      <c r="F42" s="168">
        <v>1250</v>
      </c>
      <c r="G42" s="168">
        <v>1100</v>
      </c>
      <c r="H42" s="168">
        <v>1000</v>
      </c>
      <c r="I42" s="168"/>
      <c r="J42" s="187"/>
      <c r="K42" s="184">
        <f t="shared" si="0"/>
        <v>1600</v>
      </c>
      <c r="L42" s="127">
        <f t="shared" si="1"/>
        <v>0</v>
      </c>
      <c r="M42" s="215" t="str">
        <f>IF(Tabla5[[#This Row],[CANTIDAD]]&gt;0,"Si","")</f>
        <v/>
      </c>
      <c r="N42" s="262"/>
      <c r="O42" s="204"/>
      <c r="P42" s="204"/>
      <c r="Q42" s="204"/>
    </row>
    <row r="43" spans="1:17" ht="39">
      <c r="A43" s="200"/>
      <c r="B43" s="129" t="s">
        <v>20</v>
      </c>
      <c r="C43" s="218">
        <v>30</v>
      </c>
      <c r="D43" s="173" t="s">
        <v>50</v>
      </c>
      <c r="E43" s="299">
        <v>2100</v>
      </c>
      <c r="F43" s="168">
        <v>1700</v>
      </c>
      <c r="G43" s="168">
        <v>1650</v>
      </c>
      <c r="H43" s="168">
        <v>1550</v>
      </c>
      <c r="I43" s="168"/>
      <c r="J43" s="187"/>
      <c r="K43" s="184">
        <f t="shared" si="0"/>
        <v>2100</v>
      </c>
      <c r="L43" s="127">
        <f t="shared" si="1"/>
        <v>0</v>
      </c>
      <c r="M43" s="215" t="str">
        <f>IF(Tabla5[[#This Row],[CANTIDAD]]&gt;0,"Si","")</f>
        <v/>
      </c>
      <c r="N43" s="262"/>
      <c r="O43" s="204"/>
      <c r="P43" s="204"/>
      <c r="Q43" s="204"/>
    </row>
    <row r="44" spans="1:17" ht="39">
      <c r="A44" s="200"/>
      <c r="B44" s="129" t="s">
        <v>20</v>
      </c>
      <c r="C44" s="218">
        <v>31</v>
      </c>
      <c r="D44" s="173" t="s">
        <v>51</v>
      </c>
      <c r="E44" s="299">
        <v>1200</v>
      </c>
      <c r="F44" s="168">
        <v>700</v>
      </c>
      <c r="G44" s="168">
        <v>650</v>
      </c>
      <c r="H44" s="168">
        <v>550</v>
      </c>
      <c r="I44" s="168"/>
      <c r="J44" s="187"/>
      <c r="K44" s="184">
        <f t="shared" si="0"/>
        <v>1200</v>
      </c>
      <c r="L44" s="127">
        <f t="shared" si="1"/>
        <v>0</v>
      </c>
      <c r="M44" s="215" t="str">
        <f>IF(Tabla5[[#This Row],[CANTIDAD]]&gt;0,"Si","")</f>
        <v/>
      </c>
      <c r="N44" s="262"/>
      <c r="O44" s="204"/>
      <c r="P44" s="204"/>
      <c r="Q44" s="204"/>
    </row>
    <row r="45" spans="1:17" ht="39">
      <c r="A45" s="200"/>
      <c r="B45" s="129" t="s">
        <v>20</v>
      </c>
      <c r="C45" s="218">
        <v>32</v>
      </c>
      <c r="D45" s="173" t="s">
        <v>52</v>
      </c>
      <c r="E45" s="299">
        <v>1390</v>
      </c>
      <c r="F45" s="168">
        <v>990</v>
      </c>
      <c r="G45" s="168">
        <v>750</v>
      </c>
      <c r="H45" s="168">
        <v>650</v>
      </c>
      <c r="I45" s="168"/>
      <c r="J45" s="187"/>
      <c r="K45" s="184">
        <f t="shared" si="0"/>
        <v>1390</v>
      </c>
      <c r="L45" s="127">
        <f t="shared" si="1"/>
        <v>0</v>
      </c>
      <c r="M45" s="215" t="str">
        <f>IF(Tabla5[[#This Row],[CANTIDAD]]&gt;0,"Si","")</f>
        <v/>
      </c>
      <c r="N45" s="262"/>
      <c r="O45" s="204"/>
      <c r="P45" s="204"/>
      <c r="Q45" s="204"/>
    </row>
    <row r="46" spans="1:17" ht="39">
      <c r="A46" s="200"/>
      <c r="B46" s="129" t="s">
        <v>20</v>
      </c>
      <c r="C46" s="218">
        <v>33</v>
      </c>
      <c r="D46" s="173" t="s">
        <v>53</v>
      </c>
      <c r="E46" s="299">
        <v>1450</v>
      </c>
      <c r="F46" s="168">
        <v>1000</v>
      </c>
      <c r="G46" s="168">
        <v>790</v>
      </c>
      <c r="H46" s="168">
        <v>650</v>
      </c>
      <c r="I46" s="168"/>
      <c r="J46" s="187"/>
      <c r="K46" s="184">
        <f t="shared" si="0"/>
        <v>1450</v>
      </c>
      <c r="L46" s="127">
        <f t="shared" si="1"/>
        <v>0</v>
      </c>
      <c r="M46" s="215" t="str">
        <f>IF(Tabla5[[#This Row],[CANTIDAD]]&gt;0,"Si","")</f>
        <v/>
      </c>
      <c r="N46" s="262"/>
      <c r="O46" s="204"/>
      <c r="P46" s="204"/>
      <c r="Q46" s="204"/>
    </row>
    <row r="47" spans="1:17" ht="39">
      <c r="A47" s="200"/>
      <c r="B47" s="129" t="s">
        <v>20</v>
      </c>
      <c r="C47" s="218">
        <v>34</v>
      </c>
      <c r="D47" s="173" t="s">
        <v>54</v>
      </c>
      <c r="E47" s="299">
        <v>1450</v>
      </c>
      <c r="F47" s="168">
        <v>1000</v>
      </c>
      <c r="G47" s="168">
        <v>790</v>
      </c>
      <c r="H47" s="168">
        <v>650</v>
      </c>
      <c r="I47" s="168"/>
      <c r="J47" s="187"/>
      <c r="K47" s="184">
        <f t="shared" si="0"/>
        <v>1450</v>
      </c>
      <c r="L47" s="127">
        <f t="shared" si="1"/>
        <v>0</v>
      </c>
      <c r="M47" s="215" t="str">
        <f>IF(Tabla5[[#This Row],[CANTIDAD]]&gt;0,"Si","")</f>
        <v/>
      </c>
      <c r="N47" s="262"/>
      <c r="O47" s="204"/>
      <c r="P47" s="204"/>
      <c r="Q47" s="204"/>
    </row>
    <row r="48" spans="1:17" ht="39">
      <c r="A48" s="200"/>
      <c r="B48" s="129" t="s">
        <v>20</v>
      </c>
      <c r="C48" s="218">
        <v>35</v>
      </c>
      <c r="D48" s="173" t="s">
        <v>55</v>
      </c>
      <c r="E48" s="299">
        <v>2990</v>
      </c>
      <c r="F48" s="168">
        <v>2250</v>
      </c>
      <c r="G48" s="168">
        <v>1990</v>
      </c>
      <c r="H48" s="168">
        <v>1750</v>
      </c>
      <c r="I48" s="168"/>
      <c r="J48" s="187"/>
      <c r="K48" s="184">
        <f t="shared" si="0"/>
        <v>2990</v>
      </c>
      <c r="L48" s="127">
        <f t="shared" si="1"/>
        <v>0</v>
      </c>
      <c r="M48" s="215" t="str">
        <f>IF(Tabla5[[#This Row],[CANTIDAD]]&gt;0,"Si","")</f>
        <v/>
      </c>
      <c r="N48" s="262"/>
      <c r="O48" s="204"/>
      <c r="P48" s="204"/>
      <c r="Q48" s="204"/>
    </row>
    <row r="49" spans="1:17" ht="39">
      <c r="A49" s="200"/>
      <c r="B49" s="129" t="s">
        <v>20</v>
      </c>
      <c r="C49" s="218">
        <v>36</v>
      </c>
      <c r="D49" s="173" t="s">
        <v>56</v>
      </c>
      <c r="E49" s="299">
        <v>1150</v>
      </c>
      <c r="F49" s="168">
        <v>800</v>
      </c>
      <c r="G49" s="168">
        <v>650</v>
      </c>
      <c r="H49" s="168">
        <v>500</v>
      </c>
      <c r="I49" s="168"/>
      <c r="J49" s="187"/>
      <c r="K49" s="184">
        <f t="shared" si="0"/>
        <v>1150</v>
      </c>
      <c r="L49" s="127">
        <f t="shared" si="1"/>
        <v>0</v>
      </c>
      <c r="M49" s="215" t="str">
        <f>IF(Tabla5[[#This Row],[CANTIDAD]]&gt;0,"Si","")</f>
        <v/>
      </c>
      <c r="N49" s="262"/>
      <c r="O49" s="204"/>
      <c r="P49" s="204"/>
      <c r="Q49" s="204"/>
    </row>
    <row r="50" spans="1:17" ht="39">
      <c r="A50" s="200"/>
      <c r="B50" s="129" t="s">
        <v>20</v>
      </c>
      <c r="C50" s="218">
        <v>37</v>
      </c>
      <c r="D50" s="173" t="s">
        <v>57</v>
      </c>
      <c r="E50" s="299">
        <v>1650</v>
      </c>
      <c r="F50" s="168">
        <v>1200</v>
      </c>
      <c r="G50" s="168">
        <v>1040</v>
      </c>
      <c r="H50" s="168">
        <v>950</v>
      </c>
      <c r="I50" s="168"/>
      <c r="J50" s="187"/>
      <c r="K50" s="184">
        <f t="shared" si="0"/>
        <v>1650</v>
      </c>
      <c r="L50" s="127">
        <f t="shared" si="1"/>
        <v>0</v>
      </c>
      <c r="M50" s="215" t="str">
        <f>IF(Tabla5[[#This Row],[CANTIDAD]]&gt;0,"Si","")</f>
        <v/>
      </c>
      <c r="N50" s="262"/>
      <c r="O50" s="204"/>
      <c r="P50" s="204"/>
      <c r="Q50" s="204"/>
    </row>
    <row r="51" spans="1:17" ht="39">
      <c r="A51" s="200"/>
      <c r="B51" s="129" t="s">
        <v>20</v>
      </c>
      <c r="C51" s="218">
        <v>38</v>
      </c>
      <c r="D51" s="173" t="s">
        <v>58</v>
      </c>
      <c r="E51" s="299">
        <v>1650</v>
      </c>
      <c r="F51" s="168">
        <v>1200</v>
      </c>
      <c r="G51" s="168">
        <v>1040</v>
      </c>
      <c r="H51" s="168">
        <v>950</v>
      </c>
      <c r="I51" s="168"/>
      <c r="J51" s="187"/>
      <c r="K51" s="184">
        <f t="shared" si="0"/>
        <v>1650</v>
      </c>
      <c r="L51" s="127">
        <f t="shared" si="1"/>
        <v>0</v>
      </c>
      <c r="M51" s="215" t="str">
        <f>IF(Tabla5[[#This Row],[CANTIDAD]]&gt;0,"Si","")</f>
        <v/>
      </c>
      <c r="N51" s="262"/>
      <c r="O51" s="204"/>
      <c r="P51" s="204"/>
      <c r="Q51" s="204"/>
    </row>
    <row r="52" spans="1:17" ht="39">
      <c r="A52" s="200"/>
      <c r="B52" s="129" t="s">
        <v>20</v>
      </c>
      <c r="C52" s="218">
        <v>39</v>
      </c>
      <c r="D52" s="173" t="s">
        <v>59</v>
      </c>
      <c r="E52" s="299">
        <v>1650</v>
      </c>
      <c r="F52" s="168">
        <v>1200</v>
      </c>
      <c r="G52" s="168">
        <v>1040</v>
      </c>
      <c r="H52" s="168">
        <v>950</v>
      </c>
      <c r="I52" s="168"/>
      <c r="J52" s="187"/>
      <c r="K52" s="184">
        <f t="shared" si="0"/>
        <v>1650</v>
      </c>
      <c r="L52" s="127">
        <f t="shared" si="1"/>
        <v>0</v>
      </c>
      <c r="M52" s="215" t="str">
        <f>IF(Tabla5[[#This Row],[CANTIDAD]]&gt;0,"Si","")</f>
        <v/>
      </c>
      <c r="N52" s="262"/>
      <c r="O52" s="204"/>
      <c r="P52" s="204"/>
      <c r="Q52" s="204"/>
    </row>
    <row r="53" spans="1:17" ht="39">
      <c r="A53" s="200"/>
      <c r="B53" s="129" t="s">
        <v>20</v>
      </c>
      <c r="C53" s="218">
        <v>40</v>
      </c>
      <c r="D53" s="173" t="s">
        <v>60</v>
      </c>
      <c r="E53" s="299">
        <v>1650</v>
      </c>
      <c r="F53" s="168">
        <v>1200</v>
      </c>
      <c r="G53" s="168">
        <v>1040</v>
      </c>
      <c r="H53" s="168">
        <v>950</v>
      </c>
      <c r="I53" s="168"/>
      <c r="J53" s="187"/>
      <c r="K53" s="184">
        <f t="shared" si="0"/>
        <v>1650</v>
      </c>
      <c r="L53" s="127">
        <f t="shared" si="1"/>
        <v>0</v>
      </c>
      <c r="M53" s="215" t="str">
        <f>IF(Tabla5[[#This Row],[CANTIDAD]]&gt;0,"Si","")</f>
        <v/>
      </c>
      <c r="N53" s="262"/>
      <c r="O53" s="204"/>
      <c r="P53" s="204"/>
      <c r="Q53" s="204"/>
    </row>
    <row r="54" spans="1:17" ht="39">
      <c r="A54" s="200"/>
      <c r="B54" s="129" t="s">
        <v>20</v>
      </c>
      <c r="C54" s="218">
        <v>41</v>
      </c>
      <c r="D54" s="173" t="s">
        <v>61</v>
      </c>
      <c r="E54" s="299">
        <v>1500</v>
      </c>
      <c r="F54" s="168">
        <v>1150</v>
      </c>
      <c r="G54" s="168">
        <v>990</v>
      </c>
      <c r="H54" s="168">
        <v>900</v>
      </c>
      <c r="I54" s="168"/>
      <c r="J54" s="187"/>
      <c r="K54" s="184">
        <f t="shared" si="0"/>
        <v>1500</v>
      </c>
      <c r="L54" s="127">
        <f t="shared" si="1"/>
        <v>0</v>
      </c>
      <c r="M54" s="215" t="str">
        <f>IF(Tabla5[[#This Row],[CANTIDAD]]&gt;0,"Si","")</f>
        <v/>
      </c>
      <c r="N54" s="262"/>
      <c r="O54" s="204"/>
      <c r="P54" s="204"/>
      <c r="Q54" s="204"/>
    </row>
    <row r="55" spans="1:17" ht="39">
      <c r="A55" s="200"/>
      <c r="B55" s="129" t="s">
        <v>20</v>
      </c>
      <c r="C55" s="218">
        <v>42</v>
      </c>
      <c r="D55" s="173" t="s">
        <v>62</v>
      </c>
      <c r="E55" s="299">
        <v>1650</v>
      </c>
      <c r="F55" s="168">
        <v>1200</v>
      </c>
      <c r="G55" s="168">
        <v>1040</v>
      </c>
      <c r="H55" s="168">
        <v>950</v>
      </c>
      <c r="I55" s="168"/>
      <c r="J55" s="187"/>
      <c r="K55" s="184">
        <f t="shared" si="0"/>
        <v>1650</v>
      </c>
      <c r="L55" s="127">
        <f t="shared" si="1"/>
        <v>0</v>
      </c>
      <c r="M55" s="215" t="str">
        <f>IF(Tabla5[[#This Row],[CANTIDAD]]&gt;0,"Si","")</f>
        <v/>
      </c>
      <c r="N55" s="262"/>
      <c r="O55" s="204"/>
      <c r="P55" s="204"/>
      <c r="Q55" s="204"/>
    </row>
    <row r="56" spans="1:17" ht="39">
      <c r="A56" s="200"/>
      <c r="B56" s="129" t="s">
        <v>20</v>
      </c>
      <c r="C56" s="218">
        <v>43</v>
      </c>
      <c r="D56" s="173" t="s">
        <v>63</v>
      </c>
      <c r="E56" s="299">
        <v>2250</v>
      </c>
      <c r="F56" s="168">
        <v>1890</v>
      </c>
      <c r="G56" s="168">
        <v>1690</v>
      </c>
      <c r="H56" s="168">
        <v>1490</v>
      </c>
      <c r="I56" s="168"/>
      <c r="J56" s="187"/>
      <c r="K56" s="184">
        <f t="shared" si="0"/>
        <v>2250</v>
      </c>
      <c r="L56" s="127">
        <f t="shared" si="1"/>
        <v>0</v>
      </c>
      <c r="M56" s="215" t="str">
        <f>IF(Tabla5[[#This Row],[CANTIDAD]]&gt;0,"Si","")</f>
        <v/>
      </c>
      <c r="N56" s="262"/>
      <c r="O56" s="204"/>
      <c r="P56" s="204"/>
      <c r="Q56" s="204"/>
    </row>
    <row r="57" spans="1:17" ht="39">
      <c r="A57" s="200"/>
      <c r="B57" s="129" t="s">
        <v>20</v>
      </c>
      <c r="C57" s="218">
        <v>44</v>
      </c>
      <c r="D57" s="173" t="s">
        <v>64</v>
      </c>
      <c r="E57" s="299">
        <v>2990</v>
      </c>
      <c r="F57" s="168">
        <v>2250</v>
      </c>
      <c r="G57" s="168">
        <v>1990</v>
      </c>
      <c r="H57" s="168">
        <v>1790</v>
      </c>
      <c r="I57" s="168"/>
      <c r="J57" s="187"/>
      <c r="K57" s="184">
        <f t="shared" si="0"/>
        <v>2990</v>
      </c>
      <c r="L57" s="127">
        <f t="shared" si="1"/>
        <v>0</v>
      </c>
      <c r="M57" s="215" t="str">
        <f>IF(Tabla5[[#This Row],[CANTIDAD]]&gt;0,"Si","")</f>
        <v/>
      </c>
      <c r="N57" s="262"/>
      <c r="O57" s="204"/>
      <c r="P57" s="204"/>
      <c r="Q57" s="204"/>
    </row>
    <row r="58" spans="1:17" ht="39">
      <c r="A58" s="200"/>
      <c r="B58" s="129" t="s">
        <v>20</v>
      </c>
      <c r="C58" s="218">
        <v>45</v>
      </c>
      <c r="D58" s="173" t="s">
        <v>98</v>
      </c>
      <c r="E58" s="299">
        <v>4990</v>
      </c>
      <c r="F58" s="168">
        <v>2990</v>
      </c>
      <c r="G58" s="168">
        <v>2500</v>
      </c>
      <c r="H58" s="168">
        <v>1990</v>
      </c>
      <c r="I58" s="168"/>
      <c r="J58" s="187"/>
      <c r="K58" s="184">
        <f t="shared" si="0"/>
        <v>4990</v>
      </c>
      <c r="L58" s="127">
        <f t="shared" si="1"/>
        <v>0</v>
      </c>
      <c r="M58" s="215" t="str">
        <f>IF(Tabla5[[#This Row],[CANTIDAD]]&gt;0,"Si","")</f>
        <v/>
      </c>
      <c r="N58" s="262"/>
      <c r="O58" s="204"/>
      <c r="P58" s="204"/>
      <c r="Q58" s="204"/>
    </row>
    <row r="59" spans="1:17" ht="39">
      <c r="A59" s="200"/>
      <c r="B59" s="129" t="s">
        <v>20</v>
      </c>
      <c r="C59" s="218">
        <v>46</v>
      </c>
      <c r="D59" s="173" t="s">
        <v>65</v>
      </c>
      <c r="E59" s="299">
        <v>3900</v>
      </c>
      <c r="F59" s="168">
        <v>3500</v>
      </c>
      <c r="G59" s="168">
        <v>3200</v>
      </c>
      <c r="H59" s="168">
        <v>2900</v>
      </c>
      <c r="I59" s="168"/>
      <c r="J59" s="187"/>
      <c r="K59" s="184">
        <f>IF(J59&lt;2,E59,IF(J59&lt;10,F59,IF(J59&lt;20,G59,H59)))</f>
        <v>3900</v>
      </c>
      <c r="L59" s="127">
        <f t="shared" si="1"/>
        <v>0</v>
      </c>
      <c r="M59" s="215" t="str">
        <f>IF(Tabla5[[#This Row],[CANTIDAD]]&gt;0,"Si","")</f>
        <v/>
      </c>
      <c r="N59" s="262"/>
      <c r="O59" s="204"/>
      <c r="P59" s="204"/>
      <c r="Q59" s="204"/>
    </row>
    <row r="60" spans="1:17" ht="39">
      <c r="A60" s="200"/>
      <c r="B60" s="129" t="s">
        <v>20</v>
      </c>
      <c r="C60" s="218">
        <v>47</v>
      </c>
      <c r="D60" s="173" t="s">
        <v>66</v>
      </c>
      <c r="E60" s="299">
        <v>7990</v>
      </c>
      <c r="F60" s="168">
        <v>6000</v>
      </c>
      <c r="G60" s="168">
        <v>5750</v>
      </c>
      <c r="H60" s="168">
        <v>5350</v>
      </c>
      <c r="I60" s="168"/>
      <c r="J60" s="187"/>
      <c r="K60" s="184">
        <f t="shared" si="0"/>
        <v>7990</v>
      </c>
      <c r="L60" s="127">
        <f t="shared" si="1"/>
        <v>0</v>
      </c>
      <c r="M60" s="215" t="str">
        <f>IF(Tabla5[[#This Row],[CANTIDAD]]&gt;0,"Si","")</f>
        <v/>
      </c>
      <c r="N60" s="262"/>
      <c r="O60" s="204"/>
      <c r="P60" s="204"/>
      <c r="Q60" s="204"/>
    </row>
    <row r="61" spans="1:17" ht="39">
      <c r="A61" s="200"/>
      <c r="B61" s="129" t="s">
        <v>20</v>
      </c>
      <c r="C61" s="218">
        <v>48</v>
      </c>
      <c r="D61" s="173" t="s">
        <v>534</v>
      </c>
      <c r="E61" s="299">
        <v>2050</v>
      </c>
      <c r="F61" s="168">
        <v>1600</v>
      </c>
      <c r="G61" s="168">
        <v>1450</v>
      </c>
      <c r="H61" s="168">
        <v>1350</v>
      </c>
      <c r="I61" s="168"/>
      <c r="J61" s="187"/>
      <c r="K61" s="184">
        <f t="shared" si="0"/>
        <v>2050</v>
      </c>
      <c r="L61" s="127">
        <f t="shared" si="1"/>
        <v>0</v>
      </c>
      <c r="M61" s="215" t="str">
        <f>IF(Tabla5[[#This Row],[CANTIDAD]]&gt;0,"Si","")</f>
        <v/>
      </c>
      <c r="N61" s="262"/>
      <c r="O61" s="204"/>
      <c r="P61" s="204"/>
      <c r="Q61" s="204"/>
    </row>
    <row r="62" spans="1:17" ht="39">
      <c r="A62" s="200"/>
      <c r="B62" s="129" t="s">
        <v>20</v>
      </c>
      <c r="C62" s="221">
        <v>49</v>
      </c>
      <c r="D62" s="173" t="s">
        <v>535</v>
      </c>
      <c r="E62" s="299">
        <v>2050</v>
      </c>
      <c r="F62" s="176">
        <v>1600</v>
      </c>
      <c r="G62" s="176">
        <v>1450</v>
      </c>
      <c r="H62" s="176">
        <v>1350</v>
      </c>
      <c r="I62" s="249"/>
      <c r="J62" s="187"/>
      <c r="K62" s="184">
        <f t="shared" si="0"/>
        <v>2050</v>
      </c>
      <c r="L62" s="127">
        <f t="shared" si="1"/>
        <v>0</v>
      </c>
      <c r="M62" s="204"/>
      <c r="N62" s="262"/>
      <c r="O62" s="204"/>
      <c r="P62" s="204"/>
      <c r="Q62" s="204"/>
    </row>
    <row r="63" spans="1:17" ht="39">
      <c r="A63" s="200"/>
      <c r="B63" s="129" t="s">
        <v>20</v>
      </c>
      <c r="C63" s="218">
        <v>50</v>
      </c>
      <c r="D63" s="173" t="s">
        <v>509</v>
      </c>
      <c r="E63" s="299">
        <v>9490</v>
      </c>
      <c r="F63" s="168">
        <v>7290</v>
      </c>
      <c r="G63" s="168">
        <v>6500</v>
      </c>
      <c r="H63" s="168">
        <v>5990</v>
      </c>
      <c r="I63" s="168"/>
      <c r="J63" s="187"/>
      <c r="K63" s="184">
        <f t="shared" si="0"/>
        <v>9490</v>
      </c>
      <c r="L63" s="127">
        <f t="shared" si="1"/>
        <v>0</v>
      </c>
      <c r="M63" s="215" t="str">
        <f>IF(Tabla5[[#This Row],[CANTIDAD]]&gt;0,"Si","")</f>
        <v/>
      </c>
      <c r="N63" s="262"/>
      <c r="O63" s="204"/>
      <c r="P63" s="204"/>
      <c r="Q63" s="204"/>
    </row>
    <row r="64" spans="1:17" ht="39">
      <c r="A64" s="200"/>
      <c r="B64" s="129" t="s">
        <v>20</v>
      </c>
      <c r="C64" s="218">
        <v>51</v>
      </c>
      <c r="D64" s="173" t="s">
        <v>69</v>
      </c>
      <c r="E64" s="299">
        <v>6500</v>
      </c>
      <c r="F64" s="168">
        <v>5800</v>
      </c>
      <c r="G64" s="168">
        <v>5200</v>
      </c>
      <c r="H64" s="168">
        <v>4900</v>
      </c>
      <c r="I64" s="168"/>
      <c r="J64" s="187"/>
      <c r="K64" s="184">
        <f t="shared" si="0"/>
        <v>6500</v>
      </c>
      <c r="L64" s="127">
        <f t="shared" si="1"/>
        <v>0</v>
      </c>
      <c r="M64" s="215" t="str">
        <f>IF(Tabla5[[#This Row],[CANTIDAD]]&gt;0,"Si","")</f>
        <v/>
      </c>
      <c r="N64" s="262"/>
      <c r="O64" s="204"/>
      <c r="P64" s="204"/>
      <c r="Q64" s="204"/>
    </row>
    <row r="65" spans="1:17" ht="39">
      <c r="A65" s="200"/>
      <c r="B65" s="129" t="s">
        <v>20</v>
      </c>
      <c r="C65" s="218">
        <v>52</v>
      </c>
      <c r="D65" s="173" t="s">
        <v>70</v>
      </c>
      <c r="E65" s="299">
        <v>6500</v>
      </c>
      <c r="F65" s="168">
        <v>5800</v>
      </c>
      <c r="G65" s="168">
        <v>5200</v>
      </c>
      <c r="H65" s="168">
        <v>4900</v>
      </c>
      <c r="I65" s="168"/>
      <c r="J65" s="187"/>
      <c r="K65" s="184">
        <f t="shared" si="0"/>
        <v>6500</v>
      </c>
      <c r="L65" s="127">
        <f t="shared" si="1"/>
        <v>0</v>
      </c>
      <c r="M65" s="215" t="str">
        <f>IF(Tabla5[[#This Row],[CANTIDAD]]&gt;0,"Si","")</f>
        <v/>
      </c>
      <c r="N65" s="262"/>
      <c r="O65" s="204"/>
      <c r="P65" s="204"/>
      <c r="Q65" s="204"/>
    </row>
    <row r="66" spans="1:17" ht="39">
      <c r="A66" s="200"/>
      <c r="B66" s="129" t="s">
        <v>20</v>
      </c>
      <c r="C66" s="218">
        <v>53</v>
      </c>
      <c r="D66" s="173" t="s">
        <v>71</v>
      </c>
      <c r="E66" s="299">
        <v>9500</v>
      </c>
      <c r="F66" s="168">
        <v>8990</v>
      </c>
      <c r="G66" s="168">
        <v>7990</v>
      </c>
      <c r="H66" s="168">
        <v>7000</v>
      </c>
      <c r="I66" s="168"/>
      <c r="J66" s="187"/>
      <c r="K66" s="184">
        <f t="shared" si="0"/>
        <v>9500</v>
      </c>
      <c r="L66" s="127">
        <f t="shared" si="1"/>
        <v>0</v>
      </c>
      <c r="M66" s="215" t="str">
        <f>IF(Tabla5[[#This Row],[CANTIDAD]]&gt;0,"Si","")</f>
        <v/>
      </c>
      <c r="N66" s="262"/>
      <c r="O66" s="204"/>
      <c r="P66" s="204"/>
      <c r="Q66" s="204"/>
    </row>
    <row r="67" spans="1:17" ht="39">
      <c r="A67" s="200"/>
      <c r="B67" s="129" t="s">
        <v>20</v>
      </c>
      <c r="C67" s="218">
        <v>54</v>
      </c>
      <c r="D67" s="173" t="s">
        <v>72</v>
      </c>
      <c r="E67" s="299">
        <v>6990</v>
      </c>
      <c r="F67" s="168">
        <v>6300</v>
      </c>
      <c r="G67" s="168">
        <v>5700</v>
      </c>
      <c r="H67" s="168">
        <v>5300</v>
      </c>
      <c r="I67" s="168"/>
      <c r="J67" s="187"/>
      <c r="K67" s="184">
        <f t="shared" si="0"/>
        <v>6990</v>
      </c>
      <c r="L67" s="127">
        <f t="shared" si="1"/>
        <v>0</v>
      </c>
      <c r="M67" s="215" t="str">
        <f>IF(Tabla5[[#This Row],[CANTIDAD]]&gt;0,"Si","")</f>
        <v/>
      </c>
      <c r="N67" s="262"/>
      <c r="O67" s="204"/>
      <c r="P67" s="204"/>
      <c r="Q67" s="204"/>
    </row>
    <row r="68" spans="1:17" ht="39">
      <c r="A68" s="200"/>
      <c r="B68" s="129" t="s">
        <v>20</v>
      </c>
      <c r="C68" s="218">
        <v>55</v>
      </c>
      <c r="D68" s="173" t="s">
        <v>73</v>
      </c>
      <c r="E68" s="299">
        <v>6990</v>
      </c>
      <c r="F68" s="168">
        <v>6300</v>
      </c>
      <c r="G68" s="168">
        <v>5700</v>
      </c>
      <c r="H68" s="168">
        <v>5300</v>
      </c>
      <c r="I68" s="168"/>
      <c r="J68" s="187"/>
      <c r="K68" s="184">
        <f t="shared" si="0"/>
        <v>6990</v>
      </c>
      <c r="L68" s="127">
        <f t="shared" si="1"/>
        <v>0</v>
      </c>
      <c r="M68" s="215" t="str">
        <f>IF(Tabla5[[#This Row],[CANTIDAD]]&gt;0,"Si","")</f>
        <v/>
      </c>
      <c r="N68" s="262"/>
      <c r="O68" s="204"/>
      <c r="P68" s="204"/>
      <c r="Q68" s="204"/>
    </row>
    <row r="69" spans="1:17" ht="39">
      <c r="A69" s="200"/>
      <c r="B69" s="129" t="s">
        <v>20</v>
      </c>
      <c r="C69" s="218">
        <v>56</v>
      </c>
      <c r="D69" s="173" t="s">
        <v>74</v>
      </c>
      <c r="E69" s="299">
        <v>6000</v>
      </c>
      <c r="F69" s="168">
        <v>5500</v>
      </c>
      <c r="G69" s="168">
        <v>4900</v>
      </c>
      <c r="H69" s="168">
        <v>4200</v>
      </c>
      <c r="I69" s="168"/>
      <c r="J69" s="187"/>
      <c r="K69" s="184">
        <f t="shared" si="0"/>
        <v>6000</v>
      </c>
      <c r="L69" s="127">
        <f t="shared" si="1"/>
        <v>0</v>
      </c>
      <c r="M69" s="215" t="str">
        <f>IF(Tabla5[[#This Row],[CANTIDAD]]&gt;0,"Si","")</f>
        <v/>
      </c>
      <c r="N69" s="262"/>
      <c r="O69" s="204"/>
      <c r="P69" s="204"/>
      <c r="Q69" s="204"/>
    </row>
    <row r="70" spans="1:17" ht="76.8">
      <c r="A70" s="200"/>
      <c r="B70" s="129" t="s">
        <v>20</v>
      </c>
      <c r="C70" s="218">
        <v>57</v>
      </c>
      <c r="D70" s="173" t="s">
        <v>75</v>
      </c>
      <c r="E70" s="299">
        <v>1990</v>
      </c>
      <c r="F70" s="168">
        <v>1500</v>
      </c>
      <c r="G70" s="168">
        <v>1400</v>
      </c>
      <c r="H70" s="168">
        <v>1300</v>
      </c>
      <c r="I70" s="168"/>
      <c r="J70" s="187"/>
      <c r="K70" s="184">
        <f t="shared" si="0"/>
        <v>1990</v>
      </c>
      <c r="L70" s="127">
        <f t="shared" si="1"/>
        <v>0</v>
      </c>
      <c r="M70" s="215" t="str">
        <f>IF(Tabla5[[#This Row],[CANTIDAD]]&gt;0,"Si","")</f>
        <v/>
      </c>
      <c r="N70" s="262"/>
      <c r="O70" s="204"/>
      <c r="P70" s="204"/>
      <c r="Q70" s="204"/>
    </row>
    <row r="71" spans="1:17" ht="39">
      <c r="A71" s="200"/>
      <c r="B71" s="129" t="s">
        <v>20</v>
      </c>
      <c r="C71" s="218">
        <v>58</v>
      </c>
      <c r="D71" s="173" t="s">
        <v>536</v>
      </c>
      <c r="E71" s="299">
        <v>4300</v>
      </c>
      <c r="F71" s="168">
        <v>3500</v>
      </c>
      <c r="G71" s="168">
        <v>3300</v>
      </c>
      <c r="H71" s="168">
        <v>3200</v>
      </c>
      <c r="I71" s="168"/>
      <c r="J71" s="187"/>
      <c r="K71" s="184">
        <f t="shared" si="0"/>
        <v>4300</v>
      </c>
      <c r="L71" s="127">
        <f t="shared" si="1"/>
        <v>0</v>
      </c>
      <c r="M71" s="215" t="str">
        <f>IF(Tabla5[[#This Row],[CANTIDAD]]&gt;0,"Si","")</f>
        <v/>
      </c>
      <c r="N71" s="262"/>
      <c r="O71" s="204"/>
      <c r="P71" s="204"/>
      <c r="Q71" s="204"/>
    </row>
    <row r="72" spans="1:17" ht="39">
      <c r="A72" s="200"/>
      <c r="B72" s="129" t="s">
        <v>20</v>
      </c>
      <c r="C72" s="218">
        <v>59</v>
      </c>
      <c r="D72" s="173" t="s">
        <v>537</v>
      </c>
      <c r="E72" s="299">
        <v>1990</v>
      </c>
      <c r="F72" s="168">
        <v>1500</v>
      </c>
      <c r="G72" s="168">
        <v>1400</v>
      </c>
      <c r="H72" s="168">
        <v>1300</v>
      </c>
      <c r="I72" s="168"/>
      <c r="J72" s="187"/>
      <c r="K72" s="184">
        <f t="shared" si="0"/>
        <v>1990</v>
      </c>
      <c r="L72" s="127">
        <f t="shared" si="1"/>
        <v>0</v>
      </c>
      <c r="M72" s="215" t="str">
        <f>IF(Tabla5[[#This Row],[CANTIDAD]]&gt;0,"Si","")</f>
        <v/>
      </c>
      <c r="N72" s="262"/>
      <c r="O72" s="204"/>
      <c r="P72" s="204"/>
      <c r="Q72" s="204"/>
    </row>
    <row r="73" spans="1:17" ht="39">
      <c r="A73" s="200"/>
      <c r="B73" s="129" t="s">
        <v>20</v>
      </c>
      <c r="C73" s="218">
        <v>60</v>
      </c>
      <c r="D73" s="173" t="s">
        <v>538</v>
      </c>
      <c r="E73" s="299">
        <v>1990</v>
      </c>
      <c r="F73" s="168">
        <v>1500</v>
      </c>
      <c r="G73" s="168">
        <v>1400</v>
      </c>
      <c r="H73" s="168">
        <v>1300</v>
      </c>
      <c r="I73" s="168"/>
      <c r="J73" s="187"/>
      <c r="K73" s="184">
        <f t="shared" si="0"/>
        <v>1990</v>
      </c>
      <c r="L73" s="127">
        <f t="shared" si="1"/>
        <v>0</v>
      </c>
      <c r="M73" s="215" t="str">
        <f>IF(Tabla5[[#This Row],[CANTIDAD]]&gt;0,"Si","")</f>
        <v/>
      </c>
      <c r="N73" s="262"/>
      <c r="O73" s="204"/>
      <c r="P73" s="204"/>
      <c r="Q73" s="204"/>
    </row>
    <row r="74" spans="1:17" ht="39">
      <c r="A74" s="200"/>
      <c r="B74" s="129" t="s">
        <v>20</v>
      </c>
      <c r="C74" s="218">
        <v>61</v>
      </c>
      <c r="D74" s="173" t="s">
        <v>378</v>
      </c>
      <c r="E74" s="299">
        <v>6000</v>
      </c>
      <c r="F74" s="168">
        <v>5100</v>
      </c>
      <c r="G74" s="168">
        <v>4990</v>
      </c>
      <c r="H74" s="168">
        <v>4500</v>
      </c>
      <c r="I74" s="168"/>
      <c r="J74" s="187"/>
      <c r="K74" s="184">
        <f t="shared" si="0"/>
        <v>6000</v>
      </c>
      <c r="L74" s="127">
        <f t="shared" si="1"/>
        <v>0</v>
      </c>
      <c r="M74" s="215" t="str">
        <f>IF(Tabla5[[#This Row],[CANTIDAD]]&gt;0,"Si","")</f>
        <v/>
      </c>
      <c r="N74" s="262"/>
      <c r="O74" s="204"/>
      <c r="P74" s="204"/>
      <c r="Q74" s="204"/>
    </row>
    <row r="75" spans="1:17" ht="76.8">
      <c r="A75" s="200"/>
      <c r="B75" s="129" t="s">
        <v>20</v>
      </c>
      <c r="C75" s="218">
        <v>62</v>
      </c>
      <c r="D75" s="173" t="s">
        <v>79</v>
      </c>
      <c r="E75" s="299">
        <v>2290</v>
      </c>
      <c r="F75" s="168">
        <v>1900</v>
      </c>
      <c r="G75" s="168">
        <v>1650</v>
      </c>
      <c r="H75" s="168">
        <v>1550</v>
      </c>
      <c r="I75" s="168"/>
      <c r="J75" s="187"/>
      <c r="K75" s="184">
        <f t="shared" si="0"/>
        <v>2290</v>
      </c>
      <c r="L75" s="127">
        <f t="shared" si="1"/>
        <v>0</v>
      </c>
      <c r="M75" s="215" t="str">
        <f>IF(Tabla5[[#This Row],[CANTIDAD]]&gt;0,"Si","")</f>
        <v/>
      </c>
      <c r="N75" s="262"/>
      <c r="O75" s="204"/>
      <c r="P75" s="204"/>
      <c r="Q75" s="204"/>
    </row>
    <row r="76" spans="1:17" ht="39">
      <c r="A76" s="200"/>
      <c r="B76" s="129" t="s">
        <v>20</v>
      </c>
      <c r="C76" s="218">
        <v>63</v>
      </c>
      <c r="D76" s="173" t="s">
        <v>80</v>
      </c>
      <c r="E76" s="299">
        <v>10990</v>
      </c>
      <c r="F76" s="168">
        <v>9800</v>
      </c>
      <c r="G76" s="168">
        <v>9000</v>
      </c>
      <c r="H76" s="168">
        <v>8500</v>
      </c>
      <c r="I76" s="168"/>
      <c r="J76" s="187"/>
      <c r="K76" s="184">
        <f t="shared" si="0"/>
        <v>10990</v>
      </c>
      <c r="L76" s="127">
        <f t="shared" si="1"/>
        <v>0</v>
      </c>
      <c r="M76" s="215" t="str">
        <f>IF(Tabla5[[#This Row],[CANTIDAD]]&gt;0,"Si","")</f>
        <v/>
      </c>
      <c r="N76" s="262"/>
      <c r="O76" s="204"/>
      <c r="P76" s="204"/>
      <c r="Q76" s="204"/>
    </row>
    <row r="77" spans="1:17" ht="39">
      <c r="A77" s="200"/>
      <c r="B77" s="129" t="s">
        <v>20</v>
      </c>
      <c r="C77" s="218">
        <v>64</v>
      </c>
      <c r="D77" s="173" t="s">
        <v>81</v>
      </c>
      <c r="E77" s="299">
        <v>12990</v>
      </c>
      <c r="F77" s="168">
        <v>11200</v>
      </c>
      <c r="G77" s="168">
        <v>9800</v>
      </c>
      <c r="H77" s="168">
        <v>9500</v>
      </c>
      <c r="I77" s="168"/>
      <c r="J77" s="187"/>
      <c r="K77" s="184">
        <f t="shared" si="0"/>
        <v>12990</v>
      </c>
      <c r="L77" s="127">
        <f t="shared" si="1"/>
        <v>0</v>
      </c>
      <c r="M77" s="215" t="str">
        <f>IF(Tabla5[[#This Row],[CANTIDAD]]&gt;0,"Si","")</f>
        <v/>
      </c>
      <c r="N77" s="262"/>
      <c r="O77" s="204"/>
      <c r="P77" s="204"/>
      <c r="Q77" s="204"/>
    </row>
    <row r="78" spans="1:17" ht="39">
      <c r="A78" s="200"/>
      <c r="B78" s="129" t="s">
        <v>20</v>
      </c>
      <c r="C78" s="218">
        <v>65</v>
      </c>
      <c r="D78" s="173" t="s">
        <v>82</v>
      </c>
      <c r="E78" s="299">
        <v>10990</v>
      </c>
      <c r="F78" s="168">
        <v>9800</v>
      </c>
      <c r="G78" s="168">
        <v>9000</v>
      </c>
      <c r="H78" s="168">
        <v>8500</v>
      </c>
      <c r="I78" s="168"/>
      <c r="J78" s="187"/>
      <c r="K78" s="184">
        <f t="shared" si="0"/>
        <v>10990</v>
      </c>
      <c r="L78" s="127">
        <f t="shared" si="1"/>
        <v>0</v>
      </c>
      <c r="M78" s="215" t="str">
        <f>IF(Tabla5[[#This Row],[CANTIDAD]]&gt;0,"Si","")</f>
        <v/>
      </c>
      <c r="N78" s="262"/>
      <c r="O78" s="204"/>
      <c r="P78" s="204"/>
      <c r="Q78" s="204"/>
    </row>
    <row r="79" spans="1:17" ht="39">
      <c r="A79" s="200"/>
      <c r="B79" s="129" t="s">
        <v>20</v>
      </c>
      <c r="C79" s="218">
        <v>66</v>
      </c>
      <c r="D79" s="173" t="s">
        <v>83</v>
      </c>
      <c r="E79" s="299">
        <v>10990</v>
      </c>
      <c r="F79" s="168">
        <v>9800</v>
      </c>
      <c r="G79" s="168">
        <v>9000</v>
      </c>
      <c r="H79" s="168">
        <v>8500</v>
      </c>
      <c r="I79" s="168"/>
      <c r="J79" s="187"/>
      <c r="K79" s="184">
        <f t="shared" ref="K79:K142" si="2">IF(J79&lt;4,E79,IF(J79&lt;10,F79,IF(J79&lt;20,G79,H79)))</f>
        <v>10990</v>
      </c>
      <c r="L79" s="127">
        <f t="shared" si="1"/>
        <v>0</v>
      </c>
      <c r="M79" s="215" t="str">
        <f>IF(Tabla5[[#This Row],[CANTIDAD]]&gt;0,"Si","")</f>
        <v/>
      </c>
      <c r="N79" s="262"/>
      <c r="O79" s="204"/>
      <c r="P79" s="204"/>
      <c r="Q79" s="204"/>
    </row>
    <row r="80" spans="1:17" ht="39">
      <c r="A80" s="200"/>
      <c r="B80" s="129" t="s">
        <v>20</v>
      </c>
      <c r="C80" s="218">
        <v>67</v>
      </c>
      <c r="D80" s="173" t="s">
        <v>539</v>
      </c>
      <c r="E80" s="299">
        <v>11490</v>
      </c>
      <c r="F80" s="168">
        <v>9800</v>
      </c>
      <c r="G80" s="168">
        <v>9000</v>
      </c>
      <c r="H80" s="168">
        <v>8500</v>
      </c>
      <c r="I80" s="168"/>
      <c r="J80" s="187"/>
      <c r="K80" s="184">
        <f t="shared" si="2"/>
        <v>11490</v>
      </c>
      <c r="L80" s="127">
        <f t="shared" ref="L80:L143" si="3">J80*K80</f>
        <v>0</v>
      </c>
      <c r="M80" s="215" t="str">
        <f>IF(Tabla5[[#This Row],[CANTIDAD]]&gt;0,"Si","")</f>
        <v/>
      </c>
      <c r="N80" s="262"/>
      <c r="O80" s="204"/>
      <c r="P80" s="204"/>
      <c r="Q80" s="204"/>
    </row>
    <row r="81" spans="1:17" ht="39">
      <c r="A81" s="200"/>
      <c r="B81" s="129" t="s">
        <v>20</v>
      </c>
      <c r="C81" s="218">
        <v>68</v>
      </c>
      <c r="D81" s="173" t="s">
        <v>85</v>
      </c>
      <c r="E81" s="299">
        <v>10990</v>
      </c>
      <c r="F81" s="168">
        <v>9800</v>
      </c>
      <c r="G81" s="168">
        <v>9000</v>
      </c>
      <c r="H81" s="168">
        <v>8500</v>
      </c>
      <c r="I81" s="168"/>
      <c r="J81" s="187"/>
      <c r="K81" s="184">
        <f t="shared" si="2"/>
        <v>10990</v>
      </c>
      <c r="L81" s="127">
        <f t="shared" si="3"/>
        <v>0</v>
      </c>
      <c r="M81" s="215" t="str">
        <f>IF(Tabla5[[#This Row],[CANTIDAD]]&gt;0,"Si","")</f>
        <v/>
      </c>
      <c r="N81" s="262"/>
      <c r="O81" s="204"/>
      <c r="P81" s="204"/>
      <c r="Q81" s="204"/>
    </row>
    <row r="82" spans="1:17" ht="39">
      <c r="A82" s="200"/>
      <c r="B82" s="129" t="s">
        <v>20</v>
      </c>
      <c r="C82" s="218">
        <v>69</v>
      </c>
      <c r="D82" s="173" t="s">
        <v>86</v>
      </c>
      <c r="E82" s="299">
        <v>15990</v>
      </c>
      <c r="F82" s="168">
        <v>13000</v>
      </c>
      <c r="G82" s="168">
        <v>12500</v>
      </c>
      <c r="H82" s="168">
        <v>11990</v>
      </c>
      <c r="I82" s="168"/>
      <c r="J82" s="187"/>
      <c r="K82" s="184">
        <f t="shared" si="2"/>
        <v>15990</v>
      </c>
      <c r="L82" s="127">
        <f t="shared" si="3"/>
        <v>0</v>
      </c>
      <c r="M82" s="215" t="str">
        <f>IF(Tabla5[[#This Row],[CANTIDAD]]&gt;0,"Si","")</f>
        <v/>
      </c>
      <c r="N82" s="262"/>
      <c r="O82" s="204"/>
      <c r="P82" s="204"/>
      <c r="Q82" s="204"/>
    </row>
    <row r="83" spans="1:17" ht="76.8">
      <c r="A83" s="200"/>
      <c r="B83" s="129" t="s">
        <v>20</v>
      </c>
      <c r="C83" s="218">
        <v>70</v>
      </c>
      <c r="D83" s="173" t="s">
        <v>87</v>
      </c>
      <c r="E83" s="299">
        <v>10990</v>
      </c>
      <c r="F83" s="168">
        <v>9800</v>
      </c>
      <c r="G83" s="168">
        <v>9000</v>
      </c>
      <c r="H83" s="168">
        <v>8500</v>
      </c>
      <c r="I83" s="168"/>
      <c r="J83" s="187"/>
      <c r="K83" s="184">
        <f t="shared" si="2"/>
        <v>10990</v>
      </c>
      <c r="L83" s="127">
        <f t="shared" si="3"/>
        <v>0</v>
      </c>
      <c r="M83" s="215" t="str">
        <f>IF(Tabla5[[#This Row],[CANTIDAD]]&gt;0,"Si","")</f>
        <v/>
      </c>
      <c r="N83" s="262"/>
      <c r="O83" s="204"/>
      <c r="P83" s="204"/>
      <c r="Q83" s="204"/>
    </row>
    <row r="84" spans="1:17" ht="39">
      <c r="A84" s="200"/>
      <c r="B84" s="129" t="s">
        <v>20</v>
      </c>
      <c r="C84" s="218">
        <v>71</v>
      </c>
      <c r="D84" s="173" t="s">
        <v>88</v>
      </c>
      <c r="E84" s="299">
        <v>11490</v>
      </c>
      <c r="F84" s="168">
        <v>10300</v>
      </c>
      <c r="G84" s="168">
        <v>9500</v>
      </c>
      <c r="H84" s="168">
        <v>8990</v>
      </c>
      <c r="I84" s="168"/>
      <c r="J84" s="187"/>
      <c r="K84" s="184">
        <f t="shared" si="2"/>
        <v>11490</v>
      </c>
      <c r="L84" s="127">
        <f t="shared" si="3"/>
        <v>0</v>
      </c>
      <c r="M84" s="215" t="str">
        <f>IF(Tabla5[[#This Row],[CANTIDAD]]&gt;0,"Si","")</f>
        <v/>
      </c>
      <c r="N84" s="262"/>
      <c r="O84" s="204"/>
      <c r="P84" s="204"/>
      <c r="Q84" s="204"/>
    </row>
    <row r="85" spans="1:17" ht="39">
      <c r="A85" s="200"/>
      <c r="B85" s="129" t="s">
        <v>20</v>
      </c>
      <c r="C85" s="218">
        <v>72</v>
      </c>
      <c r="D85" s="173" t="s">
        <v>89</v>
      </c>
      <c r="E85" s="299">
        <v>17200</v>
      </c>
      <c r="F85" s="168">
        <v>15500</v>
      </c>
      <c r="G85" s="168">
        <v>12990</v>
      </c>
      <c r="H85" s="168">
        <v>12000</v>
      </c>
      <c r="I85" s="168"/>
      <c r="J85" s="187"/>
      <c r="K85" s="184">
        <f t="shared" si="2"/>
        <v>17200</v>
      </c>
      <c r="L85" s="127">
        <f t="shared" si="3"/>
        <v>0</v>
      </c>
      <c r="M85" s="215" t="str">
        <f>IF(Tabla5[[#This Row],[CANTIDAD]]&gt;0,"Si","")</f>
        <v/>
      </c>
      <c r="N85" s="262"/>
      <c r="O85" s="204"/>
      <c r="P85" s="204"/>
      <c r="Q85" s="204"/>
    </row>
    <row r="86" spans="1:17" ht="39">
      <c r="A86" s="200"/>
      <c r="B86" s="129" t="s">
        <v>20</v>
      </c>
      <c r="C86" s="218">
        <v>73</v>
      </c>
      <c r="D86" s="173" t="s">
        <v>90</v>
      </c>
      <c r="E86" s="299">
        <v>18500</v>
      </c>
      <c r="F86" s="168">
        <v>16990</v>
      </c>
      <c r="G86" s="168">
        <v>15990</v>
      </c>
      <c r="H86" s="168">
        <v>14990</v>
      </c>
      <c r="I86" s="168"/>
      <c r="J86" s="187"/>
      <c r="K86" s="184">
        <f t="shared" si="2"/>
        <v>18500</v>
      </c>
      <c r="L86" s="127">
        <f t="shared" si="3"/>
        <v>0</v>
      </c>
      <c r="M86" s="215" t="str">
        <f>IF(Tabla5[[#This Row],[CANTIDAD]]&gt;0,"Si","")</f>
        <v/>
      </c>
      <c r="N86" s="262"/>
      <c r="O86" s="204"/>
      <c r="P86" s="204"/>
      <c r="Q86" s="204"/>
    </row>
    <row r="87" spans="1:17" ht="39">
      <c r="A87" s="200"/>
      <c r="B87" s="129" t="s">
        <v>20</v>
      </c>
      <c r="C87" s="218">
        <v>74</v>
      </c>
      <c r="D87" s="173" t="s">
        <v>91</v>
      </c>
      <c r="E87" s="299">
        <v>22990</v>
      </c>
      <c r="F87" s="168">
        <v>21490</v>
      </c>
      <c r="G87" s="168">
        <v>20490</v>
      </c>
      <c r="H87" s="168">
        <v>18990</v>
      </c>
      <c r="I87" s="168"/>
      <c r="J87" s="187"/>
      <c r="K87" s="184">
        <f t="shared" si="2"/>
        <v>22990</v>
      </c>
      <c r="L87" s="127">
        <f t="shared" si="3"/>
        <v>0</v>
      </c>
      <c r="M87" s="215" t="str">
        <f>IF(Tabla5[[#This Row],[CANTIDAD]]&gt;0,"Si","")</f>
        <v/>
      </c>
      <c r="N87" s="262"/>
      <c r="O87" s="204"/>
      <c r="P87" s="204"/>
      <c r="Q87" s="204"/>
    </row>
    <row r="88" spans="1:17" ht="39">
      <c r="A88" s="200"/>
      <c r="B88" s="129"/>
      <c r="C88" s="218">
        <v>75</v>
      </c>
      <c r="D88" s="173" t="s">
        <v>97</v>
      </c>
      <c r="E88" s="299">
        <v>36990</v>
      </c>
      <c r="F88" s="168">
        <v>28990</v>
      </c>
      <c r="G88" s="168">
        <v>28990</v>
      </c>
      <c r="H88" s="168">
        <v>28990</v>
      </c>
      <c r="I88" s="168"/>
      <c r="J88" s="187"/>
      <c r="K88" s="184">
        <f t="shared" si="2"/>
        <v>36990</v>
      </c>
      <c r="L88" s="127">
        <f t="shared" si="3"/>
        <v>0</v>
      </c>
      <c r="M88" s="215" t="str">
        <f>IF(Tabla5[[#This Row],[CANTIDAD]]&gt;0,"Si","")</f>
        <v/>
      </c>
      <c r="N88" s="262"/>
      <c r="O88" s="204"/>
      <c r="P88" s="204"/>
      <c r="Q88" s="204"/>
    </row>
    <row r="89" spans="1:17" ht="39">
      <c r="A89" s="200"/>
      <c r="B89" s="129" t="s">
        <v>20</v>
      </c>
      <c r="C89" s="218">
        <v>76</v>
      </c>
      <c r="D89" s="173" t="s">
        <v>93</v>
      </c>
      <c r="E89" s="299">
        <v>19990</v>
      </c>
      <c r="F89" s="168">
        <v>13990</v>
      </c>
      <c r="G89" s="168">
        <v>13990</v>
      </c>
      <c r="H89" s="168">
        <v>13990</v>
      </c>
      <c r="I89" s="168"/>
      <c r="J89" s="187"/>
      <c r="K89" s="184">
        <f t="shared" si="2"/>
        <v>19990</v>
      </c>
      <c r="L89" s="127">
        <f t="shared" si="3"/>
        <v>0</v>
      </c>
      <c r="M89" s="215" t="str">
        <f>IF(Tabla5[[#This Row],[CANTIDAD]]&gt;0,"Si","")</f>
        <v/>
      </c>
      <c r="N89" s="262"/>
      <c r="O89" s="204"/>
      <c r="P89" s="204"/>
      <c r="Q89" s="204"/>
    </row>
    <row r="90" spans="1:17" ht="39">
      <c r="A90" s="200"/>
      <c r="B90" s="129" t="s">
        <v>20</v>
      </c>
      <c r="C90" s="218">
        <v>77</v>
      </c>
      <c r="D90" s="173" t="s">
        <v>94</v>
      </c>
      <c r="E90" s="299">
        <v>19990</v>
      </c>
      <c r="F90" s="168">
        <v>13990</v>
      </c>
      <c r="G90" s="168">
        <v>13990</v>
      </c>
      <c r="H90" s="168">
        <v>13990</v>
      </c>
      <c r="I90" s="168"/>
      <c r="J90" s="187"/>
      <c r="K90" s="184">
        <f t="shared" si="2"/>
        <v>19990</v>
      </c>
      <c r="L90" s="127">
        <f t="shared" si="3"/>
        <v>0</v>
      </c>
      <c r="M90" s="215" t="str">
        <f>IF(Tabla5[[#This Row],[CANTIDAD]]&gt;0,"Si","")</f>
        <v/>
      </c>
      <c r="N90" s="262"/>
      <c r="O90" s="204"/>
      <c r="P90" s="204"/>
      <c r="Q90" s="204"/>
    </row>
    <row r="91" spans="1:17" ht="76.8">
      <c r="A91" s="200"/>
      <c r="B91" s="129" t="s">
        <v>20</v>
      </c>
      <c r="C91" s="218">
        <v>78</v>
      </c>
      <c r="D91" s="173" t="s">
        <v>96</v>
      </c>
      <c r="E91" s="299">
        <v>19990</v>
      </c>
      <c r="F91" s="168">
        <v>13990</v>
      </c>
      <c r="G91" s="168">
        <v>13990</v>
      </c>
      <c r="H91" s="168">
        <v>13990</v>
      </c>
      <c r="I91" s="168"/>
      <c r="J91" s="187"/>
      <c r="K91" s="184">
        <f t="shared" si="2"/>
        <v>19990</v>
      </c>
      <c r="L91" s="127">
        <f t="shared" si="3"/>
        <v>0</v>
      </c>
      <c r="M91" s="215" t="str">
        <f>IF(Tabla5[[#This Row],[CANTIDAD]]&gt;0,"Si","")</f>
        <v/>
      </c>
      <c r="N91" s="262"/>
      <c r="O91" s="204"/>
      <c r="P91" s="204"/>
      <c r="Q91" s="204"/>
    </row>
    <row r="92" spans="1:17" ht="39">
      <c r="A92" s="200"/>
      <c r="B92" s="129" t="s">
        <v>20</v>
      </c>
      <c r="C92" s="218">
        <v>79</v>
      </c>
      <c r="D92" s="173" t="s">
        <v>92</v>
      </c>
      <c r="E92" s="299">
        <v>3090</v>
      </c>
      <c r="F92" s="168">
        <v>2700</v>
      </c>
      <c r="G92" s="168">
        <v>2500</v>
      </c>
      <c r="H92" s="168">
        <v>2350</v>
      </c>
      <c r="I92" s="168"/>
      <c r="J92" s="187"/>
      <c r="K92" s="184">
        <f t="shared" si="2"/>
        <v>3090</v>
      </c>
      <c r="L92" s="127">
        <f t="shared" si="3"/>
        <v>0</v>
      </c>
      <c r="M92" s="215" t="str">
        <f>IF(Tabla5[[#This Row],[CANTIDAD]]&gt;0,"Si","")</f>
        <v/>
      </c>
      <c r="N92" s="262"/>
      <c r="O92" s="204"/>
      <c r="P92" s="204"/>
      <c r="Q92" s="204"/>
    </row>
    <row r="93" spans="1:17" ht="39">
      <c r="A93" s="200"/>
      <c r="B93" s="129" t="s">
        <v>20</v>
      </c>
      <c r="C93" s="218">
        <v>80</v>
      </c>
      <c r="D93" s="173" t="s">
        <v>99</v>
      </c>
      <c r="E93" s="299">
        <v>8490</v>
      </c>
      <c r="F93" s="168">
        <v>7490</v>
      </c>
      <c r="G93" s="168">
        <v>6990</v>
      </c>
      <c r="H93" s="168">
        <v>6490</v>
      </c>
      <c r="I93" s="168"/>
      <c r="J93" s="187"/>
      <c r="K93" s="184">
        <f t="shared" si="2"/>
        <v>8490</v>
      </c>
      <c r="L93" s="127">
        <f t="shared" si="3"/>
        <v>0</v>
      </c>
      <c r="M93" s="215" t="str">
        <f>IF(Tabla5[[#This Row],[CANTIDAD]]&gt;0,"Si","")</f>
        <v/>
      </c>
      <c r="N93" s="262"/>
      <c r="O93" s="204"/>
      <c r="P93" s="204"/>
      <c r="Q93" s="204"/>
    </row>
    <row r="94" spans="1:17" ht="39">
      <c r="A94" s="200"/>
      <c r="B94" s="129" t="s">
        <v>20</v>
      </c>
      <c r="C94" s="218">
        <v>81</v>
      </c>
      <c r="D94" s="173" t="s">
        <v>100</v>
      </c>
      <c r="E94" s="299">
        <v>9990</v>
      </c>
      <c r="F94" s="168">
        <v>9100</v>
      </c>
      <c r="G94" s="168">
        <v>8490</v>
      </c>
      <c r="H94" s="168">
        <v>7990</v>
      </c>
      <c r="I94" s="168"/>
      <c r="J94" s="187"/>
      <c r="K94" s="184">
        <f t="shared" si="2"/>
        <v>9990</v>
      </c>
      <c r="L94" s="127">
        <f t="shared" si="3"/>
        <v>0</v>
      </c>
      <c r="M94" s="215" t="str">
        <f>IF(Tabla5[[#This Row],[CANTIDAD]]&gt;0,"Si","")</f>
        <v/>
      </c>
      <c r="N94" s="262"/>
      <c r="O94" s="204"/>
      <c r="P94" s="204"/>
      <c r="Q94" s="204"/>
    </row>
    <row r="95" spans="1:17" ht="39">
      <c r="A95" s="200"/>
      <c r="B95" s="129" t="s">
        <v>20</v>
      </c>
      <c r="C95" s="218">
        <v>82</v>
      </c>
      <c r="D95" s="173" t="s">
        <v>101</v>
      </c>
      <c r="E95" s="299">
        <v>24990</v>
      </c>
      <c r="F95" s="168">
        <v>22990</v>
      </c>
      <c r="G95" s="168">
        <v>22500</v>
      </c>
      <c r="H95" s="168">
        <v>21990</v>
      </c>
      <c r="I95" s="168"/>
      <c r="J95" s="187"/>
      <c r="K95" s="184">
        <f t="shared" si="2"/>
        <v>24990</v>
      </c>
      <c r="L95" s="127">
        <f t="shared" si="3"/>
        <v>0</v>
      </c>
      <c r="M95" s="215" t="str">
        <f>IF(Tabla5[[#This Row],[CANTIDAD]]&gt;0,"Si","")</f>
        <v/>
      </c>
      <c r="N95" s="262"/>
      <c r="O95" s="204"/>
      <c r="P95" s="204"/>
      <c r="Q95" s="204"/>
    </row>
    <row r="96" spans="1:17" ht="39">
      <c r="A96" s="200"/>
      <c r="B96" s="129" t="s">
        <v>20</v>
      </c>
      <c r="C96" s="218">
        <v>83</v>
      </c>
      <c r="D96" s="173" t="s">
        <v>102</v>
      </c>
      <c r="E96" s="299">
        <v>1300</v>
      </c>
      <c r="F96" s="168">
        <v>990</v>
      </c>
      <c r="G96" s="168">
        <v>900</v>
      </c>
      <c r="H96" s="168">
        <v>780</v>
      </c>
      <c r="I96" s="168"/>
      <c r="J96" s="187"/>
      <c r="K96" s="184">
        <f t="shared" si="2"/>
        <v>1300</v>
      </c>
      <c r="L96" s="127">
        <f t="shared" si="3"/>
        <v>0</v>
      </c>
      <c r="M96" s="215" t="str">
        <f>IF(Tabla5[[#This Row],[CANTIDAD]]&gt;0,"Si","")</f>
        <v/>
      </c>
      <c r="N96" s="262"/>
      <c r="O96" s="204"/>
      <c r="P96" s="204"/>
      <c r="Q96" s="204"/>
    </row>
    <row r="97" spans="1:17" ht="39">
      <c r="A97" s="200"/>
      <c r="B97" s="129" t="s">
        <v>20</v>
      </c>
      <c r="C97" s="218">
        <v>84</v>
      </c>
      <c r="D97" s="173" t="s">
        <v>104</v>
      </c>
      <c r="E97" s="299">
        <v>1300</v>
      </c>
      <c r="F97" s="168">
        <v>990</v>
      </c>
      <c r="G97" s="168">
        <v>900</v>
      </c>
      <c r="H97" s="168">
        <v>780</v>
      </c>
      <c r="I97" s="168"/>
      <c r="J97" s="187"/>
      <c r="K97" s="184">
        <f t="shared" si="2"/>
        <v>1300</v>
      </c>
      <c r="L97" s="127">
        <f t="shared" si="3"/>
        <v>0</v>
      </c>
      <c r="M97" s="215" t="str">
        <f>IF(Tabla5[[#This Row],[CANTIDAD]]&gt;0,"Si","")</f>
        <v/>
      </c>
      <c r="N97" s="262"/>
      <c r="O97" s="204"/>
      <c r="P97" s="204"/>
      <c r="Q97" s="204"/>
    </row>
    <row r="98" spans="1:17" ht="39">
      <c r="A98" s="200"/>
      <c r="B98" s="129" t="s">
        <v>20</v>
      </c>
      <c r="C98" s="218">
        <v>85</v>
      </c>
      <c r="D98" s="173" t="s">
        <v>106</v>
      </c>
      <c r="E98" s="299">
        <v>1300</v>
      </c>
      <c r="F98" s="168">
        <v>990</v>
      </c>
      <c r="G98" s="168">
        <v>900</v>
      </c>
      <c r="H98" s="168">
        <v>780</v>
      </c>
      <c r="I98" s="168"/>
      <c r="J98" s="187"/>
      <c r="K98" s="184">
        <f t="shared" si="2"/>
        <v>1300</v>
      </c>
      <c r="L98" s="127">
        <f t="shared" si="3"/>
        <v>0</v>
      </c>
      <c r="M98" s="215" t="str">
        <f>IF(Tabla5[[#This Row],[CANTIDAD]]&gt;0,"Si","")</f>
        <v/>
      </c>
      <c r="N98" s="262"/>
      <c r="O98" s="204"/>
      <c r="P98" s="204"/>
      <c r="Q98" s="204"/>
    </row>
    <row r="99" spans="1:17" ht="39">
      <c r="A99" s="200"/>
      <c r="B99" s="129" t="s">
        <v>20</v>
      </c>
      <c r="C99" s="218">
        <v>86</v>
      </c>
      <c r="D99" s="173" t="s">
        <v>108</v>
      </c>
      <c r="E99" s="299">
        <v>1300</v>
      </c>
      <c r="F99" s="168">
        <v>990</v>
      </c>
      <c r="G99" s="168">
        <v>900</v>
      </c>
      <c r="H99" s="168">
        <v>780</v>
      </c>
      <c r="I99" s="168"/>
      <c r="J99" s="187"/>
      <c r="K99" s="184">
        <f t="shared" si="2"/>
        <v>1300</v>
      </c>
      <c r="L99" s="127">
        <f t="shared" si="3"/>
        <v>0</v>
      </c>
      <c r="M99" s="215" t="str">
        <f>IF(Tabla5[[#This Row],[CANTIDAD]]&gt;0,"Si","")</f>
        <v/>
      </c>
      <c r="N99" s="262"/>
      <c r="O99" s="204"/>
      <c r="P99" s="204"/>
      <c r="Q99" s="204"/>
    </row>
    <row r="100" spans="1:17" ht="39">
      <c r="A100" s="200"/>
      <c r="B100" s="129" t="s">
        <v>20</v>
      </c>
      <c r="C100" s="218">
        <v>87</v>
      </c>
      <c r="D100" s="173" t="s">
        <v>540</v>
      </c>
      <c r="E100" s="299">
        <v>1790</v>
      </c>
      <c r="F100" s="168">
        <v>1500</v>
      </c>
      <c r="G100" s="168">
        <v>1300</v>
      </c>
      <c r="H100" s="168">
        <v>1190</v>
      </c>
      <c r="I100" s="168"/>
      <c r="J100" s="187"/>
      <c r="K100" s="184">
        <f t="shared" si="2"/>
        <v>1790</v>
      </c>
      <c r="L100" s="127">
        <f t="shared" si="3"/>
        <v>0</v>
      </c>
      <c r="M100" s="215" t="str">
        <f>IF(Tabla5[[#This Row],[CANTIDAD]]&gt;0,"Si","")</f>
        <v/>
      </c>
      <c r="N100" s="262"/>
      <c r="O100" s="204"/>
      <c r="P100" s="204"/>
      <c r="Q100" s="204"/>
    </row>
    <row r="101" spans="1:17" ht="39">
      <c r="A101" s="200"/>
      <c r="B101" s="129" t="s">
        <v>20</v>
      </c>
      <c r="C101" s="218">
        <v>88</v>
      </c>
      <c r="D101" s="173" t="s">
        <v>110</v>
      </c>
      <c r="E101" s="299">
        <v>2600</v>
      </c>
      <c r="F101" s="168">
        <v>1850</v>
      </c>
      <c r="G101" s="168">
        <v>1650</v>
      </c>
      <c r="H101" s="168">
        <v>1490</v>
      </c>
      <c r="I101" s="168"/>
      <c r="J101" s="187"/>
      <c r="K101" s="184">
        <f t="shared" si="2"/>
        <v>2600</v>
      </c>
      <c r="L101" s="127">
        <f t="shared" si="3"/>
        <v>0</v>
      </c>
      <c r="M101" s="215" t="str">
        <f>IF(Tabla5[[#This Row],[CANTIDAD]]&gt;0,"Si","")</f>
        <v/>
      </c>
      <c r="N101" s="262"/>
      <c r="O101" s="204"/>
      <c r="P101" s="204"/>
      <c r="Q101" s="204"/>
    </row>
    <row r="102" spans="1:17" ht="39">
      <c r="A102" s="200"/>
      <c r="B102" s="129" t="s">
        <v>20</v>
      </c>
      <c r="C102" s="218">
        <v>89</v>
      </c>
      <c r="D102" s="173" t="s">
        <v>111</v>
      </c>
      <c r="E102" s="299">
        <v>1950</v>
      </c>
      <c r="F102" s="168">
        <v>1650</v>
      </c>
      <c r="G102" s="168">
        <v>1450</v>
      </c>
      <c r="H102" s="168">
        <v>1290</v>
      </c>
      <c r="I102" s="168"/>
      <c r="J102" s="187"/>
      <c r="K102" s="184">
        <f t="shared" si="2"/>
        <v>1950</v>
      </c>
      <c r="L102" s="127">
        <f t="shared" si="3"/>
        <v>0</v>
      </c>
      <c r="M102" s="215" t="str">
        <f>IF(Tabla5[[#This Row],[CANTIDAD]]&gt;0,"Si","")</f>
        <v/>
      </c>
      <c r="N102" s="262"/>
      <c r="O102" s="204"/>
      <c r="P102" s="204"/>
      <c r="Q102" s="204"/>
    </row>
    <row r="103" spans="1:17" ht="39">
      <c r="A103" s="200"/>
      <c r="B103" s="129" t="s">
        <v>20</v>
      </c>
      <c r="C103" s="218">
        <v>90</v>
      </c>
      <c r="D103" s="173" t="s">
        <v>112</v>
      </c>
      <c r="E103" s="299">
        <v>1950</v>
      </c>
      <c r="F103" s="168">
        <v>1650</v>
      </c>
      <c r="G103" s="168">
        <v>1450</v>
      </c>
      <c r="H103" s="168">
        <v>1290</v>
      </c>
      <c r="I103" s="168"/>
      <c r="J103" s="187"/>
      <c r="K103" s="184">
        <f t="shared" si="2"/>
        <v>1950</v>
      </c>
      <c r="L103" s="127">
        <f t="shared" si="3"/>
        <v>0</v>
      </c>
      <c r="M103" s="215" t="str">
        <f>IF(Tabla5[[#This Row],[CANTIDAD]]&gt;0,"Si","")</f>
        <v/>
      </c>
      <c r="N103" s="262"/>
      <c r="O103" s="204"/>
      <c r="P103" s="204"/>
      <c r="Q103" s="204"/>
    </row>
    <row r="104" spans="1:17" ht="39">
      <c r="A104" s="200"/>
      <c r="B104" s="129"/>
      <c r="C104" s="221">
        <v>91</v>
      </c>
      <c r="D104" s="173" t="s">
        <v>510</v>
      </c>
      <c r="E104" s="299">
        <v>7400</v>
      </c>
      <c r="F104" s="168">
        <v>5490</v>
      </c>
      <c r="G104" s="168">
        <v>4990</v>
      </c>
      <c r="H104" s="168">
        <v>4500</v>
      </c>
      <c r="I104" s="249"/>
      <c r="J104" s="187"/>
      <c r="K104" s="184">
        <f t="shared" si="2"/>
        <v>7400</v>
      </c>
      <c r="L104" s="127">
        <f t="shared" si="3"/>
        <v>0</v>
      </c>
      <c r="M104" s="204"/>
      <c r="N104" s="262"/>
      <c r="O104" s="204"/>
      <c r="P104" s="204"/>
      <c r="Q104" s="204"/>
    </row>
    <row r="105" spans="1:17" ht="39">
      <c r="A105" s="200"/>
      <c r="B105" s="129" t="s">
        <v>20</v>
      </c>
      <c r="C105" s="218">
        <v>92</v>
      </c>
      <c r="D105" s="173" t="s">
        <v>541</v>
      </c>
      <c r="E105" s="299">
        <v>12990</v>
      </c>
      <c r="F105" s="168">
        <v>11990</v>
      </c>
      <c r="G105" s="168">
        <v>10390</v>
      </c>
      <c r="H105" s="168">
        <v>9790</v>
      </c>
      <c r="I105" s="168"/>
      <c r="J105" s="187"/>
      <c r="K105" s="184">
        <f t="shared" si="2"/>
        <v>12990</v>
      </c>
      <c r="L105" s="127">
        <f t="shared" si="3"/>
        <v>0</v>
      </c>
      <c r="M105" s="215" t="str">
        <f>IF(Tabla5[[#This Row],[CANTIDAD]]&gt;0,"Si","")</f>
        <v/>
      </c>
      <c r="N105" s="262"/>
      <c r="O105" s="204"/>
      <c r="P105" s="204"/>
      <c r="Q105" s="204"/>
    </row>
    <row r="106" spans="1:17" ht="39">
      <c r="A106" s="200"/>
      <c r="B106" s="129" t="s">
        <v>20</v>
      </c>
      <c r="C106" s="218">
        <v>93</v>
      </c>
      <c r="D106" s="173" t="s">
        <v>114</v>
      </c>
      <c r="E106" s="299">
        <v>11990</v>
      </c>
      <c r="F106" s="168">
        <v>10990</v>
      </c>
      <c r="G106" s="168">
        <v>9390</v>
      </c>
      <c r="H106" s="168">
        <v>8790</v>
      </c>
      <c r="I106" s="168"/>
      <c r="J106" s="187"/>
      <c r="K106" s="184">
        <f t="shared" si="2"/>
        <v>11990</v>
      </c>
      <c r="L106" s="127">
        <f t="shared" si="3"/>
        <v>0</v>
      </c>
      <c r="M106" s="215" t="str">
        <f>IF(Tabla5[[#This Row],[CANTIDAD]]&gt;0,"Si","")</f>
        <v/>
      </c>
      <c r="N106" s="262"/>
      <c r="O106" s="204"/>
      <c r="P106" s="204"/>
      <c r="Q106" s="204"/>
    </row>
    <row r="107" spans="1:17" ht="39">
      <c r="A107" s="200"/>
      <c r="B107" s="129" t="s">
        <v>20</v>
      </c>
      <c r="C107" s="218">
        <v>94</v>
      </c>
      <c r="D107" s="173" t="s">
        <v>115</v>
      </c>
      <c r="E107" s="299">
        <v>11500</v>
      </c>
      <c r="F107" s="168">
        <v>10990</v>
      </c>
      <c r="G107" s="168">
        <v>9990</v>
      </c>
      <c r="H107" s="168">
        <v>8990</v>
      </c>
      <c r="I107" s="168"/>
      <c r="J107" s="187"/>
      <c r="K107" s="184">
        <f t="shared" si="2"/>
        <v>11500</v>
      </c>
      <c r="L107" s="127">
        <f t="shared" si="3"/>
        <v>0</v>
      </c>
      <c r="M107" s="215" t="str">
        <f>IF(Tabla5[[#This Row],[CANTIDAD]]&gt;0,"Si","")</f>
        <v/>
      </c>
      <c r="N107" s="262"/>
      <c r="O107" s="204"/>
      <c r="P107" s="204"/>
      <c r="Q107" s="204"/>
    </row>
    <row r="108" spans="1:17" ht="76.8">
      <c r="A108" s="200"/>
      <c r="B108" s="129" t="s">
        <v>20</v>
      </c>
      <c r="C108" s="218">
        <v>95</v>
      </c>
      <c r="D108" s="173" t="s">
        <v>116</v>
      </c>
      <c r="E108" s="299">
        <v>19990</v>
      </c>
      <c r="F108" s="168">
        <v>15490</v>
      </c>
      <c r="G108" s="168">
        <v>13700</v>
      </c>
      <c r="H108" s="168">
        <v>12990</v>
      </c>
      <c r="I108" s="168"/>
      <c r="J108" s="187"/>
      <c r="K108" s="184">
        <f t="shared" si="2"/>
        <v>19990</v>
      </c>
      <c r="L108" s="127">
        <f t="shared" si="3"/>
        <v>0</v>
      </c>
      <c r="M108" s="215" t="str">
        <f>IF(Tabla5[[#This Row],[CANTIDAD]]&gt;0,"Si","")</f>
        <v/>
      </c>
      <c r="N108" s="262"/>
      <c r="O108" s="204"/>
      <c r="P108" s="204"/>
      <c r="Q108" s="204"/>
    </row>
    <row r="109" spans="1:17" ht="39">
      <c r="A109" s="200"/>
      <c r="B109" s="129" t="s">
        <v>20</v>
      </c>
      <c r="C109" s="218">
        <v>96</v>
      </c>
      <c r="D109" s="173" t="s">
        <v>542</v>
      </c>
      <c r="E109" s="299">
        <v>17500</v>
      </c>
      <c r="F109" s="168">
        <v>16500</v>
      </c>
      <c r="G109" s="168">
        <v>15500</v>
      </c>
      <c r="H109" s="168">
        <v>14990</v>
      </c>
      <c r="I109" s="168"/>
      <c r="J109" s="187"/>
      <c r="K109" s="184">
        <f t="shared" si="2"/>
        <v>17500</v>
      </c>
      <c r="L109" s="127">
        <f t="shared" si="3"/>
        <v>0</v>
      </c>
      <c r="M109" s="215" t="str">
        <f>IF(Tabla5[[#This Row],[CANTIDAD]]&gt;0,"Si","")</f>
        <v/>
      </c>
      <c r="N109" s="262"/>
      <c r="O109" s="204"/>
      <c r="P109" s="204"/>
      <c r="Q109" s="204"/>
    </row>
    <row r="110" spans="1:17" ht="39">
      <c r="A110" s="200"/>
      <c r="B110" s="129" t="s">
        <v>20</v>
      </c>
      <c r="C110" s="218">
        <v>97</v>
      </c>
      <c r="D110" s="173" t="s">
        <v>118</v>
      </c>
      <c r="E110" s="299">
        <v>1750</v>
      </c>
      <c r="F110" s="168">
        <v>1500</v>
      </c>
      <c r="G110" s="168">
        <v>1390</v>
      </c>
      <c r="H110" s="168">
        <v>1290</v>
      </c>
      <c r="I110" s="168"/>
      <c r="J110" s="187"/>
      <c r="K110" s="184">
        <f t="shared" si="2"/>
        <v>1750</v>
      </c>
      <c r="L110" s="127">
        <f t="shared" si="3"/>
        <v>0</v>
      </c>
      <c r="M110" s="215" t="str">
        <f>IF(Tabla5[[#This Row],[CANTIDAD]]&gt;0,"Si","")</f>
        <v/>
      </c>
      <c r="N110" s="262"/>
      <c r="O110" s="204"/>
      <c r="P110" s="204"/>
      <c r="Q110" s="204"/>
    </row>
    <row r="111" spans="1:17" ht="39">
      <c r="A111" s="200"/>
      <c r="B111" s="129" t="s">
        <v>20</v>
      </c>
      <c r="C111" s="218">
        <v>98</v>
      </c>
      <c r="D111" s="173" t="s">
        <v>119</v>
      </c>
      <c r="E111" s="299">
        <v>50</v>
      </c>
      <c r="F111" s="168">
        <v>50</v>
      </c>
      <c r="G111" s="168">
        <v>50</v>
      </c>
      <c r="H111" s="168">
        <v>45</v>
      </c>
      <c r="I111" s="168"/>
      <c r="J111" s="187"/>
      <c r="K111" s="184">
        <f t="shared" si="2"/>
        <v>50</v>
      </c>
      <c r="L111" s="127">
        <f t="shared" si="3"/>
        <v>0</v>
      </c>
      <c r="M111" s="215" t="str">
        <f>IF(Tabla5[[#This Row],[CANTIDAD]]&gt;0,"Si","")</f>
        <v/>
      </c>
      <c r="N111" s="262"/>
      <c r="O111" s="204"/>
      <c r="P111" s="204"/>
      <c r="Q111" s="204"/>
    </row>
    <row r="112" spans="1:17" ht="39">
      <c r="A112" s="200"/>
      <c r="B112" s="129" t="s">
        <v>20</v>
      </c>
      <c r="C112" s="218">
        <v>99</v>
      </c>
      <c r="D112" s="173" t="s">
        <v>120</v>
      </c>
      <c r="E112" s="299">
        <v>50</v>
      </c>
      <c r="F112" s="168">
        <v>50</v>
      </c>
      <c r="G112" s="168">
        <v>50</v>
      </c>
      <c r="H112" s="168">
        <v>45</v>
      </c>
      <c r="I112" s="168"/>
      <c r="J112" s="187"/>
      <c r="K112" s="184">
        <f t="shared" si="2"/>
        <v>50</v>
      </c>
      <c r="L112" s="127">
        <f t="shared" si="3"/>
        <v>0</v>
      </c>
      <c r="M112" s="215" t="str">
        <f>IF(Tabla5[[#This Row],[CANTIDAD]]&gt;0,"Si","")</f>
        <v/>
      </c>
      <c r="N112" s="262"/>
      <c r="O112" s="204"/>
      <c r="P112" s="204"/>
      <c r="Q112" s="204"/>
    </row>
    <row r="113" spans="1:17" ht="39">
      <c r="A113" s="200"/>
      <c r="B113" s="129" t="s">
        <v>20</v>
      </c>
      <c r="C113" s="218">
        <v>100</v>
      </c>
      <c r="D113" s="173" t="s">
        <v>121</v>
      </c>
      <c r="E113" s="299">
        <v>40</v>
      </c>
      <c r="F113" s="168">
        <v>40</v>
      </c>
      <c r="G113" s="168">
        <v>40</v>
      </c>
      <c r="H113" s="168">
        <v>40</v>
      </c>
      <c r="I113" s="168"/>
      <c r="J113" s="187"/>
      <c r="K113" s="184">
        <f t="shared" si="2"/>
        <v>40</v>
      </c>
      <c r="L113" s="127">
        <f t="shared" si="3"/>
        <v>0</v>
      </c>
      <c r="M113" s="215" t="str">
        <f>IF(Tabla5[[#This Row],[CANTIDAD]]&gt;0,"Si","")</f>
        <v/>
      </c>
      <c r="N113" s="262"/>
      <c r="O113" s="204"/>
      <c r="P113" s="204"/>
      <c r="Q113" s="204"/>
    </row>
    <row r="114" spans="1:17" ht="39">
      <c r="A114" s="200"/>
      <c r="B114" s="129" t="s">
        <v>20</v>
      </c>
      <c r="C114" s="218">
        <v>101</v>
      </c>
      <c r="D114" s="173" t="s">
        <v>122</v>
      </c>
      <c r="E114" s="299">
        <v>70</v>
      </c>
      <c r="F114" s="168">
        <v>70</v>
      </c>
      <c r="G114" s="168">
        <v>70</v>
      </c>
      <c r="H114" s="168">
        <v>70</v>
      </c>
      <c r="I114" s="168"/>
      <c r="J114" s="187"/>
      <c r="K114" s="184">
        <f t="shared" si="2"/>
        <v>70</v>
      </c>
      <c r="L114" s="127">
        <f t="shared" si="3"/>
        <v>0</v>
      </c>
      <c r="M114" s="215" t="str">
        <f>IF(Tabla5[[#This Row],[CANTIDAD]]&gt;0,"Si","")</f>
        <v/>
      </c>
      <c r="N114" s="262"/>
      <c r="O114" s="204"/>
      <c r="P114" s="204"/>
      <c r="Q114" s="204"/>
    </row>
    <row r="115" spans="1:17" ht="39">
      <c r="A115" s="200"/>
      <c r="B115" s="129" t="s">
        <v>20</v>
      </c>
      <c r="C115" s="218">
        <v>102</v>
      </c>
      <c r="D115" s="173" t="s">
        <v>124</v>
      </c>
      <c r="E115" s="299">
        <v>85</v>
      </c>
      <c r="F115" s="172">
        <v>85</v>
      </c>
      <c r="G115" s="172">
        <v>85</v>
      </c>
      <c r="H115" s="172">
        <v>85</v>
      </c>
      <c r="I115" s="168"/>
      <c r="J115" s="187"/>
      <c r="K115" s="184">
        <f t="shared" si="2"/>
        <v>85</v>
      </c>
      <c r="L115" s="127">
        <f t="shared" si="3"/>
        <v>0</v>
      </c>
      <c r="M115" s="215" t="str">
        <f>IF(Tabla5[[#This Row],[CANTIDAD]]&gt;0,"Si","")</f>
        <v/>
      </c>
      <c r="N115" s="262"/>
      <c r="O115" s="204"/>
      <c r="P115" s="204"/>
      <c r="Q115" s="204"/>
    </row>
    <row r="116" spans="1:17" ht="39">
      <c r="A116" s="200"/>
      <c r="B116" s="129" t="s">
        <v>20</v>
      </c>
      <c r="C116" s="218">
        <v>103</v>
      </c>
      <c r="D116" s="173" t="s">
        <v>125</v>
      </c>
      <c r="E116" s="299">
        <v>45</v>
      </c>
      <c r="F116" s="168">
        <v>45</v>
      </c>
      <c r="G116" s="168">
        <v>45</v>
      </c>
      <c r="H116" s="168">
        <v>45</v>
      </c>
      <c r="I116" s="168"/>
      <c r="J116" s="187"/>
      <c r="K116" s="184">
        <f t="shared" si="2"/>
        <v>45</v>
      </c>
      <c r="L116" s="127">
        <f t="shared" si="3"/>
        <v>0</v>
      </c>
      <c r="M116" s="215" t="str">
        <f>IF(Tabla5[[#This Row],[CANTIDAD]]&gt;0,"Si","")</f>
        <v/>
      </c>
      <c r="N116" s="262"/>
      <c r="O116" s="204"/>
      <c r="P116" s="204"/>
      <c r="Q116" s="204"/>
    </row>
    <row r="117" spans="1:17" ht="39">
      <c r="A117" s="200"/>
      <c r="B117" s="129" t="s">
        <v>20</v>
      </c>
      <c r="C117" s="218">
        <v>104</v>
      </c>
      <c r="D117" s="173" t="s">
        <v>126</v>
      </c>
      <c r="E117" s="299">
        <v>70</v>
      </c>
      <c r="F117" s="168">
        <v>70</v>
      </c>
      <c r="G117" s="168">
        <v>70</v>
      </c>
      <c r="H117" s="168">
        <v>70</v>
      </c>
      <c r="I117" s="168"/>
      <c r="J117" s="187"/>
      <c r="K117" s="184">
        <f t="shared" si="2"/>
        <v>70</v>
      </c>
      <c r="L117" s="127">
        <f t="shared" si="3"/>
        <v>0</v>
      </c>
      <c r="M117" s="215" t="str">
        <f>IF(Tabla5[[#This Row],[CANTIDAD]]&gt;0,"Si","")</f>
        <v/>
      </c>
      <c r="N117" s="262"/>
      <c r="O117" s="204"/>
      <c r="P117" s="204"/>
      <c r="Q117" s="204"/>
    </row>
    <row r="118" spans="1:17" ht="76.8">
      <c r="A118" s="200"/>
      <c r="B118" s="129" t="s">
        <v>20</v>
      </c>
      <c r="C118" s="218">
        <v>105</v>
      </c>
      <c r="D118" s="173" t="s">
        <v>437</v>
      </c>
      <c r="E118" s="299">
        <v>4000</v>
      </c>
      <c r="F118" s="168">
        <v>3500</v>
      </c>
      <c r="G118" s="168">
        <v>3200</v>
      </c>
      <c r="H118" s="168">
        <v>2990</v>
      </c>
      <c r="I118" s="168"/>
      <c r="J118" s="187"/>
      <c r="K118" s="184">
        <f t="shared" si="2"/>
        <v>4000</v>
      </c>
      <c r="L118" s="127">
        <f t="shared" si="3"/>
        <v>0</v>
      </c>
      <c r="M118" s="215" t="str">
        <f>IF(Tabla5[[#This Row],[CANTIDAD]]&gt;0,"Si","")</f>
        <v/>
      </c>
      <c r="N118" s="262"/>
      <c r="O118" s="204"/>
      <c r="P118" s="204"/>
      <c r="Q118" s="204"/>
    </row>
    <row r="119" spans="1:17" ht="76.8">
      <c r="A119" s="200"/>
      <c r="B119" s="129" t="s">
        <v>20</v>
      </c>
      <c r="C119" s="218">
        <v>106</v>
      </c>
      <c r="D119" s="173" t="s">
        <v>438</v>
      </c>
      <c r="E119" s="299">
        <v>4000</v>
      </c>
      <c r="F119" s="168">
        <v>3500</v>
      </c>
      <c r="G119" s="168">
        <v>3200</v>
      </c>
      <c r="H119" s="168">
        <v>2990</v>
      </c>
      <c r="I119" s="168"/>
      <c r="J119" s="187"/>
      <c r="K119" s="184">
        <f t="shared" si="2"/>
        <v>4000</v>
      </c>
      <c r="L119" s="127">
        <f t="shared" si="3"/>
        <v>0</v>
      </c>
      <c r="M119" s="215" t="str">
        <f>IF(Tabla5[[#This Row],[CANTIDAD]]&gt;0,"Si","")</f>
        <v/>
      </c>
      <c r="N119" s="262"/>
      <c r="O119" s="204"/>
      <c r="P119" s="204"/>
      <c r="Q119" s="204"/>
    </row>
    <row r="120" spans="1:17" ht="76.8">
      <c r="A120" s="200"/>
      <c r="B120" s="129" t="s">
        <v>20</v>
      </c>
      <c r="C120" s="218">
        <v>107</v>
      </c>
      <c r="D120" s="173" t="s">
        <v>439</v>
      </c>
      <c r="E120" s="299">
        <v>20000</v>
      </c>
      <c r="F120" s="168">
        <v>18000</v>
      </c>
      <c r="G120" s="168">
        <v>16990</v>
      </c>
      <c r="H120" s="168">
        <v>15990</v>
      </c>
      <c r="I120" s="168"/>
      <c r="J120" s="187"/>
      <c r="K120" s="184">
        <f t="shared" si="2"/>
        <v>20000</v>
      </c>
      <c r="L120" s="127">
        <f t="shared" si="3"/>
        <v>0</v>
      </c>
      <c r="M120" s="215" t="str">
        <f>IF(Tabla5[[#This Row],[CANTIDAD]]&gt;0,"Si","")</f>
        <v/>
      </c>
      <c r="N120" s="262"/>
      <c r="O120" s="204"/>
      <c r="P120" s="204"/>
      <c r="Q120" s="204"/>
    </row>
    <row r="121" spans="1:17" ht="76.8">
      <c r="A121" s="200"/>
      <c r="B121" s="129" t="s">
        <v>20</v>
      </c>
      <c r="C121" s="218">
        <v>108</v>
      </c>
      <c r="D121" s="173" t="s">
        <v>127</v>
      </c>
      <c r="E121" s="299">
        <v>20000</v>
      </c>
      <c r="F121" s="168">
        <v>18000</v>
      </c>
      <c r="G121" s="168">
        <v>16990</v>
      </c>
      <c r="H121" s="168">
        <v>15990</v>
      </c>
      <c r="I121" s="168"/>
      <c r="J121" s="187"/>
      <c r="K121" s="184">
        <f t="shared" si="2"/>
        <v>20000</v>
      </c>
      <c r="L121" s="127">
        <f t="shared" si="3"/>
        <v>0</v>
      </c>
      <c r="M121" s="215" t="str">
        <f>IF(Tabla5[[#This Row],[CANTIDAD]]&gt;0,"Si","")</f>
        <v/>
      </c>
      <c r="N121" s="262"/>
      <c r="O121" s="204"/>
      <c r="P121" s="204"/>
      <c r="Q121" s="204"/>
    </row>
    <row r="122" spans="1:17" ht="39">
      <c r="A122" s="200"/>
      <c r="B122" s="129" t="s">
        <v>20</v>
      </c>
      <c r="C122" s="218">
        <v>109</v>
      </c>
      <c r="D122" s="173" t="s">
        <v>128</v>
      </c>
      <c r="E122" s="299">
        <v>4000</v>
      </c>
      <c r="F122" s="168">
        <v>3000</v>
      </c>
      <c r="G122" s="168">
        <v>2700</v>
      </c>
      <c r="H122" s="168">
        <v>2400</v>
      </c>
      <c r="I122" s="168"/>
      <c r="J122" s="187"/>
      <c r="K122" s="184">
        <f t="shared" si="2"/>
        <v>4000</v>
      </c>
      <c r="L122" s="127">
        <f t="shared" si="3"/>
        <v>0</v>
      </c>
      <c r="M122" s="215" t="str">
        <f>IF(Tabla5[[#This Row],[CANTIDAD]]&gt;0,"Si","")</f>
        <v/>
      </c>
      <c r="N122" s="262"/>
      <c r="O122" s="204"/>
      <c r="P122" s="204"/>
      <c r="Q122" s="204"/>
    </row>
    <row r="123" spans="1:17" ht="39">
      <c r="A123" s="200"/>
      <c r="B123" s="129" t="s">
        <v>20</v>
      </c>
      <c r="C123" s="218">
        <v>110</v>
      </c>
      <c r="D123" s="173" t="s">
        <v>129</v>
      </c>
      <c r="E123" s="299">
        <v>4000</v>
      </c>
      <c r="F123" s="168">
        <v>3000</v>
      </c>
      <c r="G123" s="168">
        <v>2700</v>
      </c>
      <c r="H123" s="168">
        <v>2400</v>
      </c>
      <c r="I123" s="168"/>
      <c r="J123" s="187"/>
      <c r="K123" s="184">
        <f t="shared" si="2"/>
        <v>4000</v>
      </c>
      <c r="L123" s="127">
        <f t="shared" si="3"/>
        <v>0</v>
      </c>
      <c r="M123" s="215" t="str">
        <f>IF(Tabla5[[#This Row],[CANTIDAD]]&gt;0,"Si","")</f>
        <v/>
      </c>
      <c r="N123" s="262"/>
      <c r="O123" s="204"/>
      <c r="P123" s="204"/>
      <c r="Q123" s="204"/>
    </row>
    <row r="124" spans="1:17" ht="39">
      <c r="A124" s="200"/>
      <c r="B124" s="129" t="s">
        <v>20</v>
      </c>
      <c r="C124" s="218">
        <v>111</v>
      </c>
      <c r="D124" s="173" t="s">
        <v>130</v>
      </c>
      <c r="E124" s="299">
        <v>4000</v>
      </c>
      <c r="F124" s="168">
        <v>3000</v>
      </c>
      <c r="G124" s="168">
        <v>2700</v>
      </c>
      <c r="H124" s="168">
        <v>2400</v>
      </c>
      <c r="I124" s="168"/>
      <c r="J124" s="187"/>
      <c r="K124" s="184">
        <f t="shared" si="2"/>
        <v>4000</v>
      </c>
      <c r="L124" s="127">
        <f t="shared" si="3"/>
        <v>0</v>
      </c>
      <c r="M124" s="215" t="str">
        <f>IF(Tabla5[[#This Row],[CANTIDAD]]&gt;0,"Si","")</f>
        <v/>
      </c>
      <c r="N124" s="262"/>
      <c r="O124" s="204"/>
      <c r="P124" s="204"/>
      <c r="Q124" s="204"/>
    </row>
    <row r="125" spans="1:17" ht="39">
      <c r="A125" s="200"/>
      <c r="B125" s="129" t="s">
        <v>20</v>
      </c>
      <c r="C125" s="218">
        <v>112</v>
      </c>
      <c r="D125" s="173" t="s">
        <v>131</v>
      </c>
      <c r="E125" s="299">
        <v>4000</v>
      </c>
      <c r="F125" s="168">
        <v>3000</v>
      </c>
      <c r="G125" s="168">
        <v>2700</v>
      </c>
      <c r="H125" s="168">
        <v>2400</v>
      </c>
      <c r="I125" s="168"/>
      <c r="J125" s="187"/>
      <c r="K125" s="184">
        <f t="shared" si="2"/>
        <v>4000</v>
      </c>
      <c r="L125" s="127">
        <f t="shared" si="3"/>
        <v>0</v>
      </c>
      <c r="M125" s="215" t="str">
        <f>IF(Tabla5[[#This Row],[CANTIDAD]]&gt;0,"Si","")</f>
        <v/>
      </c>
      <c r="N125" s="262"/>
      <c r="O125" s="204"/>
      <c r="P125" s="204"/>
      <c r="Q125" s="204"/>
    </row>
    <row r="126" spans="1:17" ht="39">
      <c r="A126" s="200"/>
      <c r="B126" s="129" t="s">
        <v>20</v>
      </c>
      <c r="C126" s="218">
        <v>113</v>
      </c>
      <c r="D126" s="173" t="s">
        <v>132</v>
      </c>
      <c r="E126" s="299">
        <v>4000</v>
      </c>
      <c r="F126" s="168">
        <v>3000</v>
      </c>
      <c r="G126" s="168">
        <v>2700</v>
      </c>
      <c r="H126" s="168">
        <v>2400</v>
      </c>
      <c r="I126" s="168"/>
      <c r="J126" s="187"/>
      <c r="K126" s="184">
        <f t="shared" si="2"/>
        <v>4000</v>
      </c>
      <c r="L126" s="127">
        <f t="shared" si="3"/>
        <v>0</v>
      </c>
      <c r="M126" s="215" t="str">
        <f>IF(Tabla5[[#This Row],[CANTIDAD]]&gt;0,"Si","")</f>
        <v/>
      </c>
      <c r="N126" s="262"/>
      <c r="O126" s="204"/>
      <c r="P126" s="204"/>
      <c r="Q126" s="204"/>
    </row>
    <row r="127" spans="1:17" ht="39">
      <c r="A127" s="200"/>
      <c r="B127" s="129" t="s">
        <v>20</v>
      </c>
      <c r="C127" s="218">
        <v>114</v>
      </c>
      <c r="D127" s="173" t="s">
        <v>133</v>
      </c>
      <c r="E127" s="299">
        <v>4000</v>
      </c>
      <c r="F127" s="168">
        <v>3000</v>
      </c>
      <c r="G127" s="168">
        <v>2700</v>
      </c>
      <c r="H127" s="168">
        <v>2400</v>
      </c>
      <c r="I127" s="168"/>
      <c r="J127" s="187"/>
      <c r="K127" s="184">
        <f t="shared" si="2"/>
        <v>4000</v>
      </c>
      <c r="L127" s="127">
        <f t="shared" si="3"/>
        <v>0</v>
      </c>
      <c r="M127" s="215" t="str">
        <f>IF(Tabla5[[#This Row],[CANTIDAD]]&gt;0,"Si","")</f>
        <v/>
      </c>
      <c r="N127" s="262"/>
      <c r="O127" s="204"/>
      <c r="P127" s="204"/>
      <c r="Q127" s="204"/>
    </row>
    <row r="128" spans="1:17" ht="39">
      <c r="A128" s="200"/>
      <c r="B128" s="129" t="s">
        <v>20</v>
      </c>
      <c r="C128" s="218">
        <v>115</v>
      </c>
      <c r="D128" s="173" t="s">
        <v>134</v>
      </c>
      <c r="E128" s="299">
        <v>4000</v>
      </c>
      <c r="F128" s="168">
        <v>3000</v>
      </c>
      <c r="G128" s="168">
        <v>2700</v>
      </c>
      <c r="H128" s="168">
        <v>2400</v>
      </c>
      <c r="I128" s="168"/>
      <c r="J128" s="187"/>
      <c r="K128" s="184">
        <f t="shared" si="2"/>
        <v>4000</v>
      </c>
      <c r="L128" s="127">
        <f t="shared" si="3"/>
        <v>0</v>
      </c>
      <c r="M128" s="215" t="str">
        <f>IF(Tabla5[[#This Row],[CANTIDAD]]&gt;0,"Si","")</f>
        <v/>
      </c>
      <c r="N128" s="262"/>
      <c r="O128" s="204"/>
      <c r="P128" s="204"/>
      <c r="Q128" s="204"/>
    </row>
    <row r="129" spans="1:17" ht="39">
      <c r="A129" s="200"/>
      <c r="B129" s="129" t="s">
        <v>20</v>
      </c>
      <c r="C129" s="218">
        <v>116</v>
      </c>
      <c r="D129" s="173" t="s">
        <v>135</v>
      </c>
      <c r="E129" s="299">
        <v>4800</v>
      </c>
      <c r="F129" s="168">
        <v>4200</v>
      </c>
      <c r="G129" s="168">
        <v>3500</v>
      </c>
      <c r="H129" s="168">
        <v>3000</v>
      </c>
      <c r="I129" s="168"/>
      <c r="J129" s="187"/>
      <c r="K129" s="184">
        <f t="shared" si="2"/>
        <v>4800</v>
      </c>
      <c r="L129" s="127">
        <f t="shared" si="3"/>
        <v>0</v>
      </c>
      <c r="M129" s="215" t="str">
        <f>IF(Tabla5[[#This Row],[CANTIDAD]]&gt;0,"Si","")</f>
        <v/>
      </c>
      <c r="N129" s="262"/>
      <c r="O129" s="204"/>
      <c r="P129" s="204"/>
      <c r="Q129" s="204"/>
    </row>
    <row r="130" spans="1:17" ht="39">
      <c r="A130" s="200"/>
      <c r="B130" s="129" t="s">
        <v>20</v>
      </c>
      <c r="C130" s="218">
        <v>117</v>
      </c>
      <c r="D130" s="173" t="s">
        <v>136</v>
      </c>
      <c r="E130" s="299">
        <v>4800</v>
      </c>
      <c r="F130" s="168">
        <v>4200</v>
      </c>
      <c r="G130" s="168">
        <v>3500</v>
      </c>
      <c r="H130" s="168">
        <v>3000</v>
      </c>
      <c r="I130" s="168"/>
      <c r="J130" s="187"/>
      <c r="K130" s="184">
        <f t="shared" si="2"/>
        <v>4800</v>
      </c>
      <c r="L130" s="127">
        <f t="shared" si="3"/>
        <v>0</v>
      </c>
      <c r="M130" s="215" t="str">
        <f>IF(Tabla5[[#This Row],[CANTIDAD]]&gt;0,"Si","")</f>
        <v/>
      </c>
      <c r="N130" s="262"/>
      <c r="O130" s="204"/>
      <c r="P130" s="204"/>
      <c r="Q130" s="204"/>
    </row>
    <row r="131" spans="1:17" ht="39">
      <c r="A131" s="200"/>
      <c r="B131" s="129" t="s">
        <v>20</v>
      </c>
      <c r="C131" s="218">
        <v>118</v>
      </c>
      <c r="D131" s="173" t="s">
        <v>137</v>
      </c>
      <c r="E131" s="299">
        <v>4800</v>
      </c>
      <c r="F131" s="168">
        <v>4200</v>
      </c>
      <c r="G131" s="168">
        <v>3500</v>
      </c>
      <c r="H131" s="168">
        <v>3000</v>
      </c>
      <c r="I131" s="168"/>
      <c r="J131" s="187"/>
      <c r="K131" s="184">
        <f t="shared" si="2"/>
        <v>4800</v>
      </c>
      <c r="L131" s="127">
        <f t="shared" si="3"/>
        <v>0</v>
      </c>
      <c r="M131" s="215" t="str">
        <f>IF(Tabla5[[#This Row],[CANTIDAD]]&gt;0,"Si","")</f>
        <v/>
      </c>
      <c r="N131" s="262"/>
      <c r="O131" s="204"/>
      <c r="P131" s="204"/>
      <c r="Q131" s="204"/>
    </row>
    <row r="132" spans="1:17" ht="39">
      <c r="A132" s="200"/>
      <c r="B132" s="129" t="s">
        <v>20</v>
      </c>
      <c r="C132" s="218">
        <v>119</v>
      </c>
      <c r="D132" s="173" t="s">
        <v>138</v>
      </c>
      <c r="E132" s="299">
        <v>4800</v>
      </c>
      <c r="F132" s="168">
        <v>4200</v>
      </c>
      <c r="G132" s="168">
        <v>3500</v>
      </c>
      <c r="H132" s="168">
        <v>3000</v>
      </c>
      <c r="I132" s="168"/>
      <c r="J132" s="187"/>
      <c r="K132" s="184">
        <f t="shared" si="2"/>
        <v>4800</v>
      </c>
      <c r="L132" s="127">
        <f t="shared" si="3"/>
        <v>0</v>
      </c>
      <c r="M132" s="215" t="str">
        <f>IF(Tabla5[[#This Row],[CANTIDAD]]&gt;0,"Si","")</f>
        <v/>
      </c>
      <c r="N132" s="262"/>
      <c r="O132" s="204"/>
      <c r="P132" s="204"/>
      <c r="Q132" s="204"/>
    </row>
    <row r="133" spans="1:17" ht="76.8">
      <c r="A133" s="200"/>
      <c r="B133" s="129" t="s">
        <v>20</v>
      </c>
      <c r="C133" s="218">
        <v>120</v>
      </c>
      <c r="D133" s="173" t="s">
        <v>440</v>
      </c>
      <c r="E133" s="299">
        <v>24000</v>
      </c>
      <c r="F133" s="168">
        <v>22000</v>
      </c>
      <c r="G133" s="168">
        <v>19000</v>
      </c>
      <c r="H133" s="168">
        <v>18000</v>
      </c>
      <c r="I133" s="168"/>
      <c r="J133" s="187"/>
      <c r="K133" s="184">
        <f t="shared" si="2"/>
        <v>24000</v>
      </c>
      <c r="L133" s="127">
        <f t="shared" si="3"/>
        <v>0</v>
      </c>
      <c r="M133" s="215" t="str">
        <f>IF(Tabla5[[#This Row],[CANTIDAD]]&gt;0,"Si","")</f>
        <v/>
      </c>
      <c r="N133" s="262"/>
      <c r="O133" s="204"/>
      <c r="P133" s="204"/>
      <c r="Q133" s="204"/>
    </row>
    <row r="134" spans="1:17" ht="76.8">
      <c r="A134" s="200"/>
      <c r="B134" s="129" t="s">
        <v>20</v>
      </c>
      <c r="C134" s="218">
        <v>121</v>
      </c>
      <c r="D134" s="173" t="s">
        <v>140</v>
      </c>
      <c r="E134" s="299">
        <v>24000</v>
      </c>
      <c r="F134" s="168">
        <v>22000</v>
      </c>
      <c r="G134" s="168">
        <v>19000</v>
      </c>
      <c r="H134" s="168">
        <v>18000</v>
      </c>
      <c r="I134" s="168"/>
      <c r="J134" s="187"/>
      <c r="K134" s="184">
        <f t="shared" si="2"/>
        <v>24000</v>
      </c>
      <c r="L134" s="127">
        <f t="shared" si="3"/>
        <v>0</v>
      </c>
      <c r="M134" s="215" t="str">
        <f>IF(Tabla5[[#This Row],[CANTIDAD]]&gt;0,"Si","")</f>
        <v/>
      </c>
      <c r="N134" s="262"/>
      <c r="O134" s="204"/>
      <c r="P134" s="204"/>
      <c r="Q134" s="204"/>
    </row>
    <row r="135" spans="1:17" ht="39">
      <c r="A135" s="200"/>
      <c r="B135" s="129" t="s">
        <v>20</v>
      </c>
      <c r="C135" s="218">
        <v>122</v>
      </c>
      <c r="D135" s="173" t="s">
        <v>141</v>
      </c>
      <c r="E135" s="299">
        <v>1750</v>
      </c>
      <c r="F135" s="168">
        <v>1300</v>
      </c>
      <c r="G135" s="168">
        <v>1200</v>
      </c>
      <c r="H135" s="168">
        <v>1150</v>
      </c>
      <c r="I135" s="168"/>
      <c r="J135" s="187"/>
      <c r="K135" s="184">
        <f t="shared" si="2"/>
        <v>1750</v>
      </c>
      <c r="L135" s="127">
        <f t="shared" si="3"/>
        <v>0</v>
      </c>
      <c r="M135" s="215" t="str">
        <f>IF(Tabla5[[#This Row],[CANTIDAD]]&gt;0,"Si","")</f>
        <v/>
      </c>
      <c r="N135" s="262"/>
      <c r="O135" s="204"/>
      <c r="P135" s="204"/>
      <c r="Q135" s="204"/>
    </row>
    <row r="136" spans="1:17" ht="39">
      <c r="A136" s="200"/>
      <c r="B136" s="129" t="s">
        <v>20</v>
      </c>
      <c r="C136" s="218">
        <v>123</v>
      </c>
      <c r="D136" s="173" t="s">
        <v>142</v>
      </c>
      <c r="E136" s="299">
        <v>2000</v>
      </c>
      <c r="F136" s="168">
        <v>1600</v>
      </c>
      <c r="G136" s="168">
        <v>1500</v>
      </c>
      <c r="H136" s="168">
        <v>1400</v>
      </c>
      <c r="I136" s="168"/>
      <c r="J136" s="187"/>
      <c r="K136" s="184">
        <f t="shared" si="2"/>
        <v>2000</v>
      </c>
      <c r="L136" s="127">
        <f t="shared" si="3"/>
        <v>0</v>
      </c>
      <c r="M136" s="215" t="str">
        <f>IF(Tabla5[[#This Row],[CANTIDAD]]&gt;0,"Si","")</f>
        <v/>
      </c>
      <c r="N136" s="262"/>
      <c r="O136" s="204"/>
      <c r="P136" s="204"/>
      <c r="Q136" s="204"/>
    </row>
    <row r="137" spans="1:17" ht="39">
      <c r="A137" s="200"/>
      <c r="B137" s="129" t="s">
        <v>20</v>
      </c>
      <c r="C137" s="218">
        <v>124</v>
      </c>
      <c r="D137" s="173" t="s">
        <v>143</v>
      </c>
      <c r="E137" s="299">
        <v>2350</v>
      </c>
      <c r="F137" s="168">
        <v>1950</v>
      </c>
      <c r="G137" s="168">
        <v>1750</v>
      </c>
      <c r="H137" s="168">
        <v>1650</v>
      </c>
      <c r="I137" s="168"/>
      <c r="J137" s="187"/>
      <c r="K137" s="184">
        <f t="shared" si="2"/>
        <v>2350</v>
      </c>
      <c r="L137" s="127">
        <f t="shared" si="3"/>
        <v>0</v>
      </c>
      <c r="M137" s="215" t="str">
        <f>IF(Tabla5[[#This Row],[CANTIDAD]]&gt;0,"Si","")</f>
        <v/>
      </c>
      <c r="N137" s="262"/>
      <c r="O137" s="204"/>
      <c r="P137" s="204"/>
      <c r="Q137" s="204"/>
    </row>
    <row r="138" spans="1:17" ht="39">
      <c r="A138" s="200"/>
      <c r="B138" s="129" t="s">
        <v>20</v>
      </c>
      <c r="C138" s="218">
        <v>125</v>
      </c>
      <c r="D138" s="173" t="s">
        <v>144</v>
      </c>
      <c r="E138" s="299">
        <v>140</v>
      </c>
      <c r="F138" s="168">
        <v>120</v>
      </c>
      <c r="G138" s="168">
        <v>100</v>
      </c>
      <c r="H138" s="168">
        <v>90</v>
      </c>
      <c r="I138" s="168"/>
      <c r="J138" s="187"/>
      <c r="K138" s="184">
        <f t="shared" si="2"/>
        <v>140</v>
      </c>
      <c r="L138" s="127">
        <f t="shared" si="3"/>
        <v>0</v>
      </c>
      <c r="M138" s="215" t="str">
        <f>IF(Tabla5[[#This Row],[CANTIDAD]]&gt;0,"Si","")</f>
        <v/>
      </c>
      <c r="N138" s="262"/>
      <c r="O138" s="204"/>
      <c r="P138" s="204"/>
      <c r="Q138" s="204"/>
    </row>
    <row r="139" spans="1:17" ht="39">
      <c r="A139" s="200"/>
      <c r="B139" s="129" t="s">
        <v>20</v>
      </c>
      <c r="C139" s="218">
        <v>126</v>
      </c>
      <c r="D139" s="173" t="s">
        <v>145</v>
      </c>
      <c r="E139" s="299">
        <v>500</v>
      </c>
      <c r="F139" s="168">
        <v>500</v>
      </c>
      <c r="G139" s="168">
        <v>450</v>
      </c>
      <c r="H139" s="168">
        <v>440</v>
      </c>
      <c r="I139" s="168"/>
      <c r="J139" s="187"/>
      <c r="K139" s="184">
        <f t="shared" si="2"/>
        <v>500</v>
      </c>
      <c r="L139" s="127">
        <f t="shared" si="3"/>
        <v>0</v>
      </c>
      <c r="M139" s="215" t="str">
        <f>IF(Tabla5[[#This Row],[CANTIDAD]]&gt;0,"Si","")</f>
        <v/>
      </c>
      <c r="N139" s="262"/>
      <c r="O139" s="204"/>
      <c r="P139" s="204"/>
      <c r="Q139" s="204"/>
    </row>
    <row r="140" spans="1:17" ht="39">
      <c r="A140" s="200"/>
      <c r="B140" s="129" t="s">
        <v>20</v>
      </c>
      <c r="C140" s="218">
        <v>127</v>
      </c>
      <c r="D140" s="173" t="s">
        <v>146</v>
      </c>
      <c r="E140" s="299">
        <v>3690</v>
      </c>
      <c r="F140" s="168">
        <v>3690</v>
      </c>
      <c r="G140" s="168">
        <v>3490</v>
      </c>
      <c r="H140" s="168">
        <v>3450</v>
      </c>
      <c r="I140" s="168"/>
      <c r="J140" s="187"/>
      <c r="K140" s="184">
        <f t="shared" si="2"/>
        <v>3690</v>
      </c>
      <c r="L140" s="127">
        <f t="shared" si="3"/>
        <v>0</v>
      </c>
      <c r="M140" s="215" t="str">
        <f>IF(Tabla5[[#This Row],[CANTIDAD]]&gt;0,"Si","")</f>
        <v/>
      </c>
      <c r="N140" s="262"/>
      <c r="O140" s="204"/>
      <c r="P140" s="204"/>
      <c r="Q140" s="204"/>
    </row>
    <row r="141" spans="1:17" ht="76.8">
      <c r="A141" s="200"/>
      <c r="B141" s="129" t="s">
        <v>20</v>
      </c>
      <c r="C141" s="218">
        <v>128</v>
      </c>
      <c r="D141" s="173" t="s">
        <v>147</v>
      </c>
      <c r="E141" s="299">
        <v>20990</v>
      </c>
      <c r="F141" s="168">
        <v>18990</v>
      </c>
      <c r="G141" s="168">
        <v>18450</v>
      </c>
      <c r="H141" s="168">
        <v>17990</v>
      </c>
      <c r="I141" s="168"/>
      <c r="J141" s="187"/>
      <c r="K141" s="184">
        <f t="shared" si="2"/>
        <v>20990</v>
      </c>
      <c r="L141" s="127">
        <f t="shared" si="3"/>
        <v>0</v>
      </c>
      <c r="M141" s="215" t="str">
        <f>IF(Tabla5[[#This Row],[CANTIDAD]]&gt;0,"Si","")</f>
        <v/>
      </c>
      <c r="N141" s="262"/>
      <c r="O141" s="204"/>
      <c r="P141" s="204"/>
      <c r="Q141" s="204"/>
    </row>
    <row r="142" spans="1:17" ht="39">
      <c r="A142" s="200"/>
      <c r="B142" s="129" t="s">
        <v>20</v>
      </c>
      <c r="C142" s="218">
        <v>129</v>
      </c>
      <c r="D142" s="173" t="s">
        <v>149</v>
      </c>
      <c r="E142" s="299">
        <v>20990</v>
      </c>
      <c r="F142" s="168">
        <v>18990</v>
      </c>
      <c r="G142" s="168">
        <v>18450</v>
      </c>
      <c r="H142" s="168">
        <v>17990</v>
      </c>
      <c r="I142" s="168"/>
      <c r="J142" s="187"/>
      <c r="K142" s="184">
        <f t="shared" si="2"/>
        <v>20990</v>
      </c>
      <c r="L142" s="127">
        <f t="shared" si="3"/>
        <v>0</v>
      </c>
      <c r="M142" s="215" t="str">
        <f>IF(Tabla5[[#This Row],[CANTIDAD]]&gt;0,"Si","")</f>
        <v/>
      </c>
      <c r="N142" s="262"/>
      <c r="O142" s="204"/>
      <c r="P142" s="204"/>
      <c r="Q142" s="204"/>
    </row>
    <row r="143" spans="1:17" ht="39">
      <c r="A143" s="200"/>
      <c r="B143" s="129" t="s">
        <v>20</v>
      </c>
      <c r="C143" s="218">
        <v>130</v>
      </c>
      <c r="D143" s="173" t="s">
        <v>151</v>
      </c>
      <c r="E143" s="299">
        <v>20990</v>
      </c>
      <c r="F143" s="168">
        <v>18990</v>
      </c>
      <c r="G143" s="168">
        <v>18450</v>
      </c>
      <c r="H143" s="168">
        <v>17990</v>
      </c>
      <c r="I143" s="168"/>
      <c r="J143" s="187"/>
      <c r="K143" s="184">
        <f t="shared" ref="K143:K204" si="4">IF(J143&lt;4,E143,IF(J143&lt;10,F143,IF(J143&lt;20,G143,H143)))</f>
        <v>20990</v>
      </c>
      <c r="L143" s="127">
        <f t="shared" si="3"/>
        <v>0</v>
      </c>
      <c r="M143" s="215" t="str">
        <f>IF(Tabla5[[#This Row],[CANTIDAD]]&gt;0,"Si","")</f>
        <v/>
      </c>
      <c r="N143" s="262"/>
      <c r="O143" s="204"/>
      <c r="P143" s="204"/>
      <c r="Q143" s="204"/>
    </row>
    <row r="144" spans="1:17" ht="76.8">
      <c r="A144" s="200"/>
      <c r="B144" s="129" t="s">
        <v>20</v>
      </c>
      <c r="C144" s="218">
        <v>131</v>
      </c>
      <c r="D144" s="173" t="s">
        <v>152</v>
      </c>
      <c r="E144" s="299">
        <v>22990</v>
      </c>
      <c r="F144" s="168">
        <v>20990</v>
      </c>
      <c r="G144" s="168">
        <v>19990</v>
      </c>
      <c r="H144" s="168">
        <v>18990</v>
      </c>
      <c r="I144" s="168"/>
      <c r="J144" s="187"/>
      <c r="K144" s="184">
        <f t="shared" si="4"/>
        <v>22990</v>
      </c>
      <c r="L144" s="127">
        <f t="shared" ref="L144:L207" si="5">J144*K144</f>
        <v>0</v>
      </c>
      <c r="M144" s="215" t="str">
        <f>IF(Tabla5[[#This Row],[CANTIDAD]]&gt;0,"Si","")</f>
        <v/>
      </c>
      <c r="N144" s="262"/>
      <c r="O144" s="204"/>
      <c r="P144" s="204"/>
      <c r="Q144" s="204"/>
    </row>
    <row r="145" spans="1:17" ht="39">
      <c r="A145" s="200"/>
      <c r="B145" s="129" t="s">
        <v>20</v>
      </c>
      <c r="C145" s="218">
        <v>132</v>
      </c>
      <c r="D145" s="173" t="s">
        <v>154</v>
      </c>
      <c r="E145" s="299">
        <v>22990</v>
      </c>
      <c r="F145" s="168">
        <v>20990</v>
      </c>
      <c r="G145" s="168">
        <v>19990</v>
      </c>
      <c r="H145" s="168">
        <v>18990</v>
      </c>
      <c r="I145" s="168"/>
      <c r="J145" s="187"/>
      <c r="K145" s="184">
        <f t="shared" si="4"/>
        <v>22990</v>
      </c>
      <c r="L145" s="127">
        <f t="shared" si="5"/>
        <v>0</v>
      </c>
      <c r="M145" s="215" t="str">
        <f>IF(Tabla5[[#This Row],[CANTIDAD]]&gt;0,"Si","")</f>
        <v/>
      </c>
      <c r="N145" s="262"/>
      <c r="O145" s="204"/>
      <c r="P145" s="204"/>
      <c r="Q145" s="204"/>
    </row>
    <row r="146" spans="1:17" ht="39">
      <c r="A146" s="200"/>
      <c r="B146" s="129" t="s">
        <v>20</v>
      </c>
      <c r="C146" s="218">
        <v>133</v>
      </c>
      <c r="D146" s="173" t="s">
        <v>155</v>
      </c>
      <c r="E146" s="299">
        <v>28990</v>
      </c>
      <c r="F146" s="168">
        <v>26500</v>
      </c>
      <c r="G146" s="168">
        <v>25500</v>
      </c>
      <c r="H146" s="168">
        <v>24500</v>
      </c>
      <c r="I146" s="168"/>
      <c r="J146" s="187"/>
      <c r="K146" s="184">
        <f t="shared" si="4"/>
        <v>28990</v>
      </c>
      <c r="L146" s="127">
        <f t="shared" si="5"/>
        <v>0</v>
      </c>
      <c r="M146" s="215" t="str">
        <f>IF(Tabla5[[#This Row],[CANTIDAD]]&gt;0,"Si","")</f>
        <v/>
      </c>
      <c r="N146" s="262"/>
      <c r="O146" s="204"/>
      <c r="P146" s="204"/>
      <c r="Q146" s="204"/>
    </row>
    <row r="147" spans="1:17" ht="39">
      <c r="A147" s="200"/>
      <c r="B147" s="129" t="s">
        <v>20</v>
      </c>
      <c r="C147" s="218">
        <v>134</v>
      </c>
      <c r="D147" s="173" t="s">
        <v>156</v>
      </c>
      <c r="E147" s="299">
        <v>2990</v>
      </c>
      <c r="F147" s="168">
        <v>2490</v>
      </c>
      <c r="G147" s="168">
        <v>1950</v>
      </c>
      <c r="H147" s="168">
        <v>1850</v>
      </c>
      <c r="I147" s="168"/>
      <c r="J147" s="187"/>
      <c r="K147" s="184">
        <f t="shared" si="4"/>
        <v>2990</v>
      </c>
      <c r="L147" s="127">
        <f t="shared" si="5"/>
        <v>0</v>
      </c>
      <c r="M147" s="215" t="str">
        <f>IF(Tabla5[[#This Row],[CANTIDAD]]&gt;0,"Si","")</f>
        <v/>
      </c>
      <c r="N147" s="262"/>
      <c r="O147" s="204"/>
      <c r="P147" s="204"/>
      <c r="Q147" s="204"/>
    </row>
    <row r="148" spans="1:17" ht="39">
      <c r="A148" s="200"/>
      <c r="B148" s="129" t="s">
        <v>20</v>
      </c>
      <c r="C148" s="218">
        <v>135</v>
      </c>
      <c r="D148" s="173" t="s">
        <v>157</v>
      </c>
      <c r="E148" s="299">
        <v>2990</v>
      </c>
      <c r="F148" s="168">
        <v>2490</v>
      </c>
      <c r="G148" s="168">
        <v>1950</v>
      </c>
      <c r="H148" s="168">
        <v>1850</v>
      </c>
      <c r="I148" s="168"/>
      <c r="J148" s="187"/>
      <c r="K148" s="184">
        <f t="shared" si="4"/>
        <v>2990</v>
      </c>
      <c r="L148" s="127">
        <f t="shared" si="5"/>
        <v>0</v>
      </c>
      <c r="M148" s="215" t="str">
        <f>IF(Tabla5[[#This Row],[CANTIDAD]]&gt;0,"Si","")</f>
        <v/>
      </c>
      <c r="N148" s="262"/>
      <c r="O148" s="204"/>
      <c r="P148" s="204"/>
      <c r="Q148" s="204"/>
    </row>
    <row r="149" spans="1:17" ht="39">
      <c r="A149" s="200"/>
      <c r="B149" s="129" t="s">
        <v>20</v>
      </c>
      <c r="C149" s="218">
        <v>136</v>
      </c>
      <c r="D149" s="173" t="s">
        <v>158</v>
      </c>
      <c r="E149" s="299">
        <v>2990</v>
      </c>
      <c r="F149" s="168">
        <v>2490</v>
      </c>
      <c r="G149" s="168">
        <v>1950</v>
      </c>
      <c r="H149" s="168">
        <v>1850</v>
      </c>
      <c r="I149" s="168"/>
      <c r="J149" s="187"/>
      <c r="K149" s="184">
        <f t="shared" si="4"/>
        <v>2990</v>
      </c>
      <c r="L149" s="127">
        <f t="shared" si="5"/>
        <v>0</v>
      </c>
      <c r="M149" s="215" t="str">
        <f>IF(Tabla5[[#This Row],[CANTIDAD]]&gt;0,"Si","")</f>
        <v/>
      </c>
      <c r="N149" s="262"/>
      <c r="O149" s="204"/>
      <c r="P149" s="204"/>
      <c r="Q149" s="204"/>
    </row>
    <row r="150" spans="1:17" ht="39">
      <c r="A150" s="200"/>
      <c r="B150" s="129" t="s">
        <v>20</v>
      </c>
      <c r="C150" s="218">
        <v>137</v>
      </c>
      <c r="D150" s="173" t="s">
        <v>159</v>
      </c>
      <c r="E150" s="299">
        <v>2250</v>
      </c>
      <c r="F150" s="168">
        <v>1850</v>
      </c>
      <c r="G150" s="168">
        <v>1650</v>
      </c>
      <c r="H150" s="168">
        <v>1490</v>
      </c>
      <c r="I150" s="168"/>
      <c r="J150" s="187"/>
      <c r="K150" s="184">
        <f t="shared" si="4"/>
        <v>2250</v>
      </c>
      <c r="L150" s="127">
        <f t="shared" si="5"/>
        <v>0</v>
      </c>
      <c r="M150" s="215" t="str">
        <f>IF(Tabla5[[#This Row],[CANTIDAD]]&gt;0,"Si","")</f>
        <v/>
      </c>
      <c r="N150" s="262"/>
      <c r="O150" s="204"/>
      <c r="P150" s="204"/>
      <c r="Q150" s="204"/>
    </row>
    <row r="151" spans="1:17" ht="39">
      <c r="A151" s="200"/>
      <c r="B151" s="129" t="s">
        <v>20</v>
      </c>
      <c r="C151" s="218">
        <v>138</v>
      </c>
      <c r="D151" s="173" t="s">
        <v>160</v>
      </c>
      <c r="E151" s="299">
        <v>2250</v>
      </c>
      <c r="F151" s="168">
        <v>1850</v>
      </c>
      <c r="G151" s="168">
        <v>1650</v>
      </c>
      <c r="H151" s="168">
        <v>1490</v>
      </c>
      <c r="I151" s="168"/>
      <c r="J151" s="187"/>
      <c r="K151" s="184">
        <f t="shared" si="4"/>
        <v>2250</v>
      </c>
      <c r="L151" s="127">
        <f t="shared" si="5"/>
        <v>0</v>
      </c>
      <c r="M151" s="215" t="str">
        <f>IF(Tabla5[[#This Row],[CANTIDAD]]&gt;0,"Si","")</f>
        <v/>
      </c>
      <c r="N151" s="262"/>
      <c r="O151" s="204"/>
      <c r="P151" s="204"/>
      <c r="Q151" s="204"/>
    </row>
    <row r="152" spans="1:17" ht="39">
      <c r="A152" s="200"/>
      <c r="B152" s="129" t="s">
        <v>20</v>
      </c>
      <c r="C152" s="218">
        <v>139</v>
      </c>
      <c r="D152" s="173" t="s">
        <v>161</v>
      </c>
      <c r="E152" s="299">
        <v>2250</v>
      </c>
      <c r="F152" s="168">
        <v>1850</v>
      </c>
      <c r="G152" s="168">
        <v>1650</v>
      </c>
      <c r="H152" s="168">
        <v>1490</v>
      </c>
      <c r="I152" s="168"/>
      <c r="J152" s="187"/>
      <c r="K152" s="184">
        <f t="shared" si="4"/>
        <v>2250</v>
      </c>
      <c r="L152" s="127">
        <f t="shared" si="5"/>
        <v>0</v>
      </c>
      <c r="M152" s="215" t="str">
        <f>IF(Tabla5[[#This Row],[CANTIDAD]]&gt;0,"Si","")</f>
        <v/>
      </c>
      <c r="N152" s="262"/>
      <c r="O152" s="204"/>
      <c r="P152" s="204"/>
      <c r="Q152" s="204"/>
    </row>
    <row r="153" spans="1:17" ht="39">
      <c r="A153" s="200"/>
      <c r="B153" s="129" t="s">
        <v>20</v>
      </c>
      <c r="C153" s="218">
        <v>140</v>
      </c>
      <c r="D153" s="173" t="s">
        <v>162</v>
      </c>
      <c r="E153" s="299">
        <v>2050</v>
      </c>
      <c r="F153" s="168">
        <v>1690</v>
      </c>
      <c r="G153" s="168">
        <v>1500</v>
      </c>
      <c r="H153" s="168">
        <v>1400</v>
      </c>
      <c r="I153" s="168"/>
      <c r="J153" s="187"/>
      <c r="K153" s="184">
        <f t="shared" si="4"/>
        <v>2050</v>
      </c>
      <c r="L153" s="127">
        <f t="shared" si="5"/>
        <v>0</v>
      </c>
      <c r="M153" s="215" t="str">
        <f>IF(Tabla5[[#This Row],[CANTIDAD]]&gt;0,"Si","")</f>
        <v/>
      </c>
      <c r="N153" s="262"/>
      <c r="O153" s="204"/>
      <c r="P153" s="204"/>
      <c r="Q153" s="204"/>
    </row>
    <row r="154" spans="1:17" ht="39">
      <c r="A154" s="200"/>
      <c r="B154" s="129" t="s">
        <v>20</v>
      </c>
      <c r="C154" s="218">
        <v>141</v>
      </c>
      <c r="D154" s="173" t="s">
        <v>163</v>
      </c>
      <c r="E154" s="299">
        <v>2050</v>
      </c>
      <c r="F154" s="168">
        <v>1690</v>
      </c>
      <c r="G154" s="168">
        <v>1500</v>
      </c>
      <c r="H154" s="168">
        <v>1400</v>
      </c>
      <c r="I154" s="168"/>
      <c r="J154" s="187"/>
      <c r="K154" s="184">
        <f t="shared" si="4"/>
        <v>2050</v>
      </c>
      <c r="L154" s="127">
        <f t="shared" si="5"/>
        <v>0</v>
      </c>
      <c r="M154" s="215" t="str">
        <f>IF(Tabla5[[#This Row],[CANTIDAD]]&gt;0,"Si","")</f>
        <v/>
      </c>
      <c r="N154" s="262"/>
      <c r="O154" s="204"/>
      <c r="P154" s="204"/>
      <c r="Q154" s="204"/>
    </row>
    <row r="155" spans="1:17" ht="39">
      <c r="A155" s="200"/>
      <c r="B155" s="129" t="s">
        <v>20</v>
      </c>
      <c r="C155" s="218">
        <v>142</v>
      </c>
      <c r="D155" s="173" t="s">
        <v>164</v>
      </c>
      <c r="E155" s="299">
        <v>2190</v>
      </c>
      <c r="F155" s="168">
        <v>1790</v>
      </c>
      <c r="G155" s="168">
        <v>1600</v>
      </c>
      <c r="H155" s="168">
        <v>1450</v>
      </c>
      <c r="I155" s="168"/>
      <c r="J155" s="187"/>
      <c r="K155" s="184">
        <f t="shared" si="4"/>
        <v>2190</v>
      </c>
      <c r="L155" s="127">
        <f t="shared" si="5"/>
        <v>0</v>
      </c>
      <c r="M155" s="215" t="str">
        <f>IF(Tabla5[[#This Row],[CANTIDAD]]&gt;0,"Si","")</f>
        <v/>
      </c>
      <c r="N155" s="262"/>
      <c r="O155" s="204"/>
      <c r="P155" s="204"/>
      <c r="Q155" s="204"/>
    </row>
    <row r="156" spans="1:17" ht="39">
      <c r="A156" s="200"/>
      <c r="B156" s="129" t="s">
        <v>20</v>
      </c>
      <c r="C156" s="218">
        <v>143</v>
      </c>
      <c r="D156" s="173" t="s">
        <v>165</v>
      </c>
      <c r="E156" s="299">
        <v>2250</v>
      </c>
      <c r="F156" s="168">
        <v>1850</v>
      </c>
      <c r="G156" s="168">
        <v>1650</v>
      </c>
      <c r="H156" s="168">
        <v>1490</v>
      </c>
      <c r="I156" s="168"/>
      <c r="J156" s="187"/>
      <c r="K156" s="184">
        <f t="shared" si="4"/>
        <v>2250</v>
      </c>
      <c r="L156" s="127">
        <f t="shared" si="5"/>
        <v>0</v>
      </c>
      <c r="M156" s="215" t="str">
        <f>IF(Tabla5[[#This Row],[CANTIDAD]]&gt;0,"Si","")</f>
        <v/>
      </c>
      <c r="N156" s="262"/>
      <c r="O156" s="204"/>
      <c r="P156" s="204"/>
      <c r="Q156" s="204"/>
    </row>
    <row r="157" spans="1:17" ht="39">
      <c r="A157" s="200"/>
      <c r="B157" s="129" t="s">
        <v>20</v>
      </c>
      <c r="C157" s="218">
        <v>144</v>
      </c>
      <c r="D157" s="173" t="s">
        <v>166</v>
      </c>
      <c r="E157" s="299">
        <v>2050</v>
      </c>
      <c r="F157" s="168">
        <v>1690</v>
      </c>
      <c r="G157" s="168">
        <v>1500</v>
      </c>
      <c r="H157" s="168">
        <v>1400</v>
      </c>
      <c r="I157" s="168"/>
      <c r="J157" s="187"/>
      <c r="K157" s="184">
        <f t="shared" si="4"/>
        <v>2050</v>
      </c>
      <c r="L157" s="127">
        <f t="shared" si="5"/>
        <v>0</v>
      </c>
      <c r="M157" s="215" t="str">
        <f>IF(Tabla5[[#This Row],[CANTIDAD]]&gt;0,"Si","")</f>
        <v/>
      </c>
      <c r="N157" s="262"/>
      <c r="O157" s="204"/>
      <c r="P157" s="204"/>
      <c r="Q157" s="204"/>
    </row>
    <row r="158" spans="1:17" ht="39">
      <c r="A158" s="200"/>
      <c r="B158" s="129" t="s">
        <v>20</v>
      </c>
      <c r="C158" s="218">
        <v>145</v>
      </c>
      <c r="D158" s="173" t="s">
        <v>167</v>
      </c>
      <c r="E158" s="299">
        <v>2250</v>
      </c>
      <c r="F158" s="168">
        <v>1850</v>
      </c>
      <c r="G158" s="168">
        <v>1650</v>
      </c>
      <c r="H158" s="168">
        <v>1490</v>
      </c>
      <c r="I158" s="168"/>
      <c r="J158" s="187"/>
      <c r="K158" s="184">
        <f t="shared" si="4"/>
        <v>2250</v>
      </c>
      <c r="L158" s="127">
        <f t="shared" si="5"/>
        <v>0</v>
      </c>
      <c r="M158" s="215" t="str">
        <f>IF(Tabla5[[#This Row],[CANTIDAD]]&gt;0,"Si","")</f>
        <v/>
      </c>
      <c r="N158" s="262"/>
      <c r="O158" s="204"/>
      <c r="P158" s="204"/>
      <c r="Q158" s="204"/>
    </row>
    <row r="159" spans="1:17" ht="39">
      <c r="A159" s="200"/>
      <c r="B159" s="129" t="s">
        <v>20</v>
      </c>
      <c r="C159" s="218">
        <v>146</v>
      </c>
      <c r="D159" s="173" t="s">
        <v>168</v>
      </c>
      <c r="E159" s="299">
        <v>2250</v>
      </c>
      <c r="F159" s="168">
        <v>1850</v>
      </c>
      <c r="G159" s="168">
        <v>1650</v>
      </c>
      <c r="H159" s="168">
        <v>1490</v>
      </c>
      <c r="I159" s="168"/>
      <c r="J159" s="187"/>
      <c r="K159" s="184">
        <f t="shared" si="4"/>
        <v>2250</v>
      </c>
      <c r="L159" s="127">
        <f t="shared" si="5"/>
        <v>0</v>
      </c>
      <c r="M159" s="215" t="str">
        <f>IF(Tabla5[[#This Row],[CANTIDAD]]&gt;0,"Si","")</f>
        <v/>
      </c>
      <c r="N159" s="262"/>
      <c r="O159" s="204"/>
      <c r="P159" s="204"/>
      <c r="Q159" s="204"/>
    </row>
    <row r="160" spans="1:17" ht="39">
      <c r="A160" s="200"/>
      <c r="B160" s="129" t="s">
        <v>20</v>
      </c>
      <c r="C160" s="218">
        <v>147</v>
      </c>
      <c r="D160" s="173" t="s">
        <v>169</v>
      </c>
      <c r="E160" s="299">
        <v>1990</v>
      </c>
      <c r="F160" s="168">
        <v>1590</v>
      </c>
      <c r="G160" s="168">
        <v>1450</v>
      </c>
      <c r="H160" s="168">
        <v>1350</v>
      </c>
      <c r="I160" s="168"/>
      <c r="J160" s="187"/>
      <c r="K160" s="184">
        <f t="shared" si="4"/>
        <v>1990</v>
      </c>
      <c r="L160" s="127">
        <f t="shared" si="5"/>
        <v>0</v>
      </c>
      <c r="M160" s="215" t="str">
        <f>IF(Tabla5[[#This Row],[CANTIDAD]]&gt;0,"Si","")</f>
        <v/>
      </c>
      <c r="N160" s="262"/>
      <c r="O160" s="204"/>
      <c r="P160" s="204"/>
      <c r="Q160" s="204"/>
    </row>
    <row r="161" spans="1:17" ht="39">
      <c r="A161" s="200"/>
      <c r="B161" s="129" t="s">
        <v>20</v>
      </c>
      <c r="C161" s="218">
        <v>148</v>
      </c>
      <c r="D161" s="173" t="s">
        <v>170</v>
      </c>
      <c r="E161" s="299">
        <v>1990</v>
      </c>
      <c r="F161" s="168">
        <v>1590</v>
      </c>
      <c r="G161" s="168">
        <v>1450</v>
      </c>
      <c r="H161" s="168">
        <v>1350</v>
      </c>
      <c r="I161" s="168"/>
      <c r="J161" s="187"/>
      <c r="K161" s="184">
        <f t="shared" si="4"/>
        <v>1990</v>
      </c>
      <c r="L161" s="127">
        <f t="shared" si="5"/>
        <v>0</v>
      </c>
      <c r="M161" s="215" t="str">
        <f>IF(Tabla5[[#This Row],[CANTIDAD]]&gt;0,"Si","")</f>
        <v/>
      </c>
      <c r="N161" s="262"/>
      <c r="O161" s="204"/>
      <c r="P161" s="204"/>
      <c r="Q161" s="204"/>
    </row>
    <row r="162" spans="1:17" ht="39">
      <c r="A162" s="200"/>
      <c r="B162" s="129" t="s">
        <v>20</v>
      </c>
      <c r="C162" s="218">
        <v>149</v>
      </c>
      <c r="D162" s="173" t="s">
        <v>171</v>
      </c>
      <c r="E162" s="299">
        <v>1990</v>
      </c>
      <c r="F162" s="168">
        <v>1590</v>
      </c>
      <c r="G162" s="168">
        <v>1450</v>
      </c>
      <c r="H162" s="168">
        <v>1300</v>
      </c>
      <c r="I162" s="168"/>
      <c r="J162" s="187"/>
      <c r="K162" s="184">
        <f t="shared" si="4"/>
        <v>1990</v>
      </c>
      <c r="L162" s="127">
        <f t="shared" si="5"/>
        <v>0</v>
      </c>
      <c r="M162" s="215" t="str">
        <f>IF(Tabla5[[#This Row],[CANTIDAD]]&gt;0,"Si","")</f>
        <v/>
      </c>
      <c r="N162" s="262"/>
      <c r="O162" s="204"/>
      <c r="P162" s="204"/>
      <c r="Q162" s="204"/>
    </row>
    <row r="163" spans="1:17" ht="39">
      <c r="A163" s="200"/>
      <c r="B163" s="129" t="s">
        <v>20</v>
      </c>
      <c r="C163" s="218">
        <v>150</v>
      </c>
      <c r="D163" s="173" t="s">
        <v>172</v>
      </c>
      <c r="E163" s="299">
        <v>1990</v>
      </c>
      <c r="F163" s="168">
        <v>1590</v>
      </c>
      <c r="G163" s="168">
        <v>1450</v>
      </c>
      <c r="H163" s="168">
        <v>1300</v>
      </c>
      <c r="I163" s="168"/>
      <c r="J163" s="187"/>
      <c r="K163" s="184">
        <f t="shared" si="4"/>
        <v>1990</v>
      </c>
      <c r="L163" s="127">
        <f t="shared" si="5"/>
        <v>0</v>
      </c>
      <c r="M163" s="215" t="str">
        <f>IF(Tabla5[[#This Row],[CANTIDAD]]&gt;0,"Si","")</f>
        <v/>
      </c>
      <c r="N163" s="262"/>
      <c r="O163" s="204"/>
      <c r="P163" s="204"/>
      <c r="Q163" s="204"/>
    </row>
    <row r="164" spans="1:17" ht="39">
      <c r="A164" s="200"/>
      <c r="B164" s="129" t="s">
        <v>20</v>
      </c>
      <c r="C164" s="218">
        <v>151</v>
      </c>
      <c r="D164" s="173" t="s">
        <v>173</v>
      </c>
      <c r="E164" s="299">
        <v>5500</v>
      </c>
      <c r="F164" s="301"/>
      <c r="G164" s="301"/>
      <c r="H164" s="172"/>
      <c r="I164" s="172"/>
      <c r="J164" s="187"/>
      <c r="K164" s="184">
        <f t="shared" si="4"/>
        <v>5500</v>
      </c>
      <c r="L164" s="127">
        <f t="shared" si="5"/>
        <v>0</v>
      </c>
      <c r="M164" s="215" t="str">
        <f>IF(Tabla5[[#This Row],[CANTIDAD]]&gt;0,"Si","")</f>
        <v/>
      </c>
      <c r="N164" s="262"/>
      <c r="O164" s="204"/>
      <c r="P164" s="204"/>
      <c r="Q164" s="204"/>
    </row>
    <row r="165" spans="1:17" ht="39">
      <c r="A165" s="200"/>
      <c r="B165" s="129" t="s">
        <v>20</v>
      </c>
      <c r="C165" s="218">
        <v>152</v>
      </c>
      <c r="D165" s="173" t="s">
        <v>174</v>
      </c>
      <c r="E165" s="299">
        <v>1350</v>
      </c>
      <c r="F165" s="168">
        <v>1150</v>
      </c>
      <c r="G165" s="168">
        <v>990</v>
      </c>
      <c r="H165" s="168">
        <v>900</v>
      </c>
      <c r="I165" s="168"/>
      <c r="J165" s="187"/>
      <c r="K165" s="184">
        <f t="shared" si="4"/>
        <v>1350</v>
      </c>
      <c r="L165" s="127">
        <f t="shared" si="5"/>
        <v>0</v>
      </c>
      <c r="M165" s="215" t="str">
        <f>IF(Tabla5[[#This Row],[CANTIDAD]]&gt;0,"Si","")</f>
        <v/>
      </c>
      <c r="N165" s="262"/>
      <c r="O165" s="204"/>
      <c r="P165" s="204"/>
      <c r="Q165" s="204"/>
    </row>
    <row r="166" spans="1:17" ht="39">
      <c r="A166" s="200"/>
      <c r="B166" s="129" t="s">
        <v>20</v>
      </c>
      <c r="C166" s="218">
        <v>153</v>
      </c>
      <c r="D166" s="173" t="s">
        <v>175</v>
      </c>
      <c r="E166" s="299">
        <v>2250</v>
      </c>
      <c r="F166" s="168">
        <v>1790</v>
      </c>
      <c r="G166" s="168">
        <v>1590</v>
      </c>
      <c r="H166" s="168">
        <v>1350</v>
      </c>
      <c r="I166" s="168"/>
      <c r="J166" s="187"/>
      <c r="K166" s="184">
        <f t="shared" si="4"/>
        <v>2250</v>
      </c>
      <c r="L166" s="127">
        <f t="shared" si="5"/>
        <v>0</v>
      </c>
      <c r="M166" s="215" t="str">
        <f>IF(Tabla5[[#This Row],[CANTIDAD]]&gt;0,"Si","")</f>
        <v/>
      </c>
      <c r="N166" s="262"/>
      <c r="O166" s="204"/>
      <c r="P166" s="204"/>
      <c r="Q166" s="204"/>
    </row>
    <row r="167" spans="1:17" ht="39">
      <c r="A167" s="200"/>
      <c r="B167" s="129" t="s">
        <v>20</v>
      </c>
      <c r="C167" s="218">
        <v>154</v>
      </c>
      <c r="D167" s="173" t="s">
        <v>176</v>
      </c>
      <c r="E167" s="299">
        <v>2250</v>
      </c>
      <c r="F167" s="168">
        <v>1790</v>
      </c>
      <c r="G167" s="168">
        <v>1590</v>
      </c>
      <c r="H167" s="168">
        <v>1350</v>
      </c>
      <c r="I167" s="168"/>
      <c r="J167" s="187"/>
      <c r="K167" s="184">
        <f t="shared" si="4"/>
        <v>2250</v>
      </c>
      <c r="L167" s="127">
        <f t="shared" si="5"/>
        <v>0</v>
      </c>
      <c r="M167" s="215" t="str">
        <f>IF(Tabla5[[#This Row],[CANTIDAD]]&gt;0,"Si","")</f>
        <v/>
      </c>
      <c r="N167" s="262"/>
      <c r="O167" s="204"/>
      <c r="P167" s="204"/>
      <c r="Q167" s="204"/>
    </row>
    <row r="168" spans="1:17" ht="39">
      <c r="A168" s="200"/>
      <c r="B168" s="129" t="s">
        <v>20</v>
      </c>
      <c r="C168" s="218">
        <v>155</v>
      </c>
      <c r="D168" s="173" t="s">
        <v>177</v>
      </c>
      <c r="E168" s="299">
        <v>1850</v>
      </c>
      <c r="F168" s="168">
        <v>1400</v>
      </c>
      <c r="G168" s="168">
        <v>1150</v>
      </c>
      <c r="H168" s="168">
        <v>1100</v>
      </c>
      <c r="I168" s="168"/>
      <c r="J168" s="187"/>
      <c r="K168" s="184">
        <f t="shared" si="4"/>
        <v>1850</v>
      </c>
      <c r="L168" s="127">
        <f t="shared" si="5"/>
        <v>0</v>
      </c>
      <c r="M168" s="215" t="str">
        <f>IF(Tabla5[[#This Row],[CANTIDAD]]&gt;0,"Si","")</f>
        <v/>
      </c>
      <c r="N168" s="262"/>
      <c r="O168" s="204"/>
      <c r="P168" s="204"/>
      <c r="Q168" s="204"/>
    </row>
    <row r="169" spans="1:17" ht="76.8">
      <c r="A169" s="200"/>
      <c r="B169" s="129" t="s">
        <v>20</v>
      </c>
      <c r="C169" s="218">
        <v>156</v>
      </c>
      <c r="D169" s="173" t="s">
        <v>178</v>
      </c>
      <c r="E169" s="299">
        <v>1350</v>
      </c>
      <c r="F169" s="168">
        <v>1150</v>
      </c>
      <c r="G169" s="168">
        <v>990</v>
      </c>
      <c r="H169" s="168">
        <v>900</v>
      </c>
      <c r="I169" s="168"/>
      <c r="J169" s="187"/>
      <c r="K169" s="184">
        <f t="shared" si="4"/>
        <v>1350</v>
      </c>
      <c r="L169" s="127">
        <f t="shared" si="5"/>
        <v>0</v>
      </c>
      <c r="M169" s="215" t="str">
        <f>IF(Tabla5[[#This Row],[CANTIDAD]]&gt;0,"Si","")</f>
        <v/>
      </c>
      <c r="N169" s="262"/>
      <c r="O169" s="204"/>
      <c r="P169" s="204"/>
      <c r="Q169" s="204"/>
    </row>
    <row r="170" spans="1:17" ht="39">
      <c r="A170" s="200"/>
      <c r="B170" s="129" t="s">
        <v>20</v>
      </c>
      <c r="C170" s="218">
        <v>157</v>
      </c>
      <c r="D170" s="173" t="s">
        <v>179</v>
      </c>
      <c r="E170" s="299">
        <v>6150</v>
      </c>
      <c r="F170" s="299">
        <v>6150</v>
      </c>
      <c r="G170" s="299">
        <v>6150</v>
      </c>
      <c r="H170" s="299">
        <v>6150</v>
      </c>
      <c r="I170" s="172"/>
      <c r="J170" s="187"/>
      <c r="K170" s="184">
        <f t="shared" si="4"/>
        <v>6150</v>
      </c>
      <c r="L170" s="127">
        <f t="shared" si="5"/>
        <v>0</v>
      </c>
      <c r="M170" s="215" t="str">
        <f>IF(Tabla5[[#This Row],[CANTIDAD]]&gt;0,"Si","")</f>
        <v/>
      </c>
      <c r="N170" s="262"/>
      <c r="O170" s="204"/>
      <c r="P170" s="204"/>
      <c r="Q170" s="204"/>
    </row>
    <row r="171" spans="1:17" ht="39">
      <c r="A171" s="200"/>
      <c r="B171" s="129" t="s">
        <v>20</v>
      </c>
      <c r="C171" s="218">
        <v>158</v>
      </c>
      <c r="D171" s="173" t="s">
        <v>180</v>
      </c>
      <c r="E171" s="299">
        <v>22500</v>
      </c>
      <c r="F171" s="299">
        <v>22500</v>
      </c>
      <c r="G171" s="299">
        <v>22500</v>
      </c>
      <c r="H171" s="299">
        <v>22500</v>
      </c>
      <c r="I171" s="172"/>
      <c r="J171" s="187"/>
      <c r="K171" s="184">
        <f t="shared" si="4"/>
        <v>22500</v>
      </c>
      <c r="L171" s="127">
        <f t="shared" si="5"/>
        <v>0</v>
      </c>
      <c r="M171" s="215" t="str">
        <f>IF(Tabla5[[#This Row],[CANTIDAD]]&gt;0,"Si","")</f>
        <v/>
      </c>
      <c r="N171" s="262"/>
      <c r="O171" s="204"/>
      <c r="P171" s="204"/>
      <c r="Q171" s="204"/>
    </row>
    <row r="172" spans="1:17" ht="39">
      <c r="A172" s="200"/>
      <c r="B172" s="129" t="s">
        <v>20</v>
      </c>
      <c r="C172" s="218">
        <v>159</v>
      </c>
      <c r="D172" s="173" t="s">
        <v>181</v>
      </c>
      <c r="E172" s="299">
        <v>6500</v>
      </c>
      <c r="F172" s="299">
        <v>6500</v>
      </c>
      <c r="G172" s="299">
        <v>6500</v>
      </c>
      <c r="H172" s="299">
        <v>6500</v>
      </c>
      <c r="I172" s="172"/>
      <c r="J172" s="187"/>
      <c r="K172" s="184">
        <f t="shared" si="4"/>
        <v>6500</v>
      </c>
      <c r="L172" s="127">
        <f t="shared" si="5"/>
        <v>0</v>
      </c>
      <c r="M172" s="215" t="str">
        <f>IF(Tabla5[[#This Row],[CANTIDAD]]&gt;0,"Si","")</f>
        <v/>
      </c>
      <c r="N172" s="262"/>
      <c r="O172" s="204"/>
      <c r="P172" s="204"/>
      <c r="Q172" s="204"/>
    </row>
    <row r="173" spans="1:17" ht="39">
      <c r="A173" s="200"/>
      <c r="B173" s="129" t="s">
        <v>20</v>
      </c>
      <c r="C173" s="218">
        <v>160</v>
      </c>
      <c r="D173" s="173" t="s">
        <v>182</v>
      </c>
      <c r="E173" s="299">
        <v>22500</v>
      </c>
      <c r="F173" s="299">
        <v>22500</v>
      </c>
      <c r="G173" s="299">
        <v>22500</v>
      </c>
      <c r="H173" s="299">
        <v>22500</v>
      </c>
      <c r="I173" s="172"/>
      <c r="J173" s="187"/>
      <c r="K173" s="184">
        <f t="shared" si="4"/>
        <v>22500</v>
      </c>
      <c r="L173" s="127">
        <f t="shared" si="5"/>
        <v>0</v>
      </c>
      <c r="M173" s="215" t="str">
        <f>IF(Tabla5[[#This Row],[CANTIDAD]]&gt;0,"Si","")</f>
        <v/>
      </c>
      <c r="N173" s="262"/>
      <c r="O173" s="204"/>
      <c r="P173" s="204"/>
      <c r="Q173" s="204"/>
    </row>
    <row r="174" spans="1:17" ht="39">
      <c r="A174" s="200"/>
      <c r="B174" s="129" t="s">
        <v>20</v>
      </c>
      <c r="C174" s="218">
        <v>161</v>
      </c>
      <c r="D174" s="173" t="s">
        <v>183</v>
      </c>
      <c r="E174" s="299">
        <v>5500</v>
      </c>
      <c r="F174" s="299">
        <v>5500</v>
      </c>
      <c r="G174" s="299">
        <v>5500</v>
      </c>
      <c r="H174" s="299">
        <v>5500</v>
      </c>
      <c r="I174" s="172"/>
      <c r="J174" s="187"/>
      <c r="K174" s="184">
        <f t="shared" si="4"/>
        <v>5500</v>
      </c>
      <c r="L174" s="127">
        <f t="shared" si="5"/>
        <v>0</v>
      </c>
      <c r="M174" s="215" t="str">
        <f>IF(Tabla5[[#This Row],[CANTIDAD]]&gt;0,"Si","")</f>
        <v/>
      </c>
      <c r="N174" s="262"/>
      <c r="O174" s="204"/>
      <c r="P174" s="204"/>
      <c r="Q174" s="204"/>
    </row>
    <row r="175" spans="1:17" ht="39">
      <c r="A175" s="200"/>
      <c r="B175" s="129" t="s">
        <v>20</v>
      </c>
      <c r="C175" s="218">
        <v>162</v>
      </c>
      <c r="D175" s="173" t="s">
        <v>184</v>
      </c>
      <c r="E175" s="299">
        <v>1650</v>
      </c>
      <c r="F175" s="299">
        <v>1650</v>
      </c>
      <c r="G175" s="299">
        <v>1650</v>
      </c>
      <c r="H175" s="299">
        <v>1650</v>
      </c>
      <c r="I175" s="172"/>
      <c r="J175" s="187"/>
      <c r="K175" s="184">
        <f t="shared" si="4"/>
        <v>1650</v>
      </c>
      <c r="L175" s="127">
        <f t="shared" si="5"/>
        <v>0</v>
      </c>
      <c r="M175" s="215" t="str">
        <f>IF(Tabla5[[#This Row],[CANTIDAD]]&gt;0,"Si","")</f>
        <v/>
      </c>
      <c r="N175" s="262"/>
      <c r="O175" s="204"/>
      <c r="P175" s="204"/>
      <c r="Q175" s="204"/>
    </row>
    <row r="176" spans="1:17" ht="39">
      <c r="A176" s="200"/>
      <c r="B176" s="129" t="s">
        <v>20</v>
      </c>
      <c r="C176" s="218">
        <v>163</v>
      </c>
      <c r="D176" s="173" t="s">
        <v>186</v>
      </c>
      <c r="E176" s="299">
        <v>2900</v>
      </c>
      <c r="F176" s="299">
        <v>2900</v>
      </c>
      <c r="G176" s="299">
        <v>2900</v>
      </c>
      <c r="H176" s="299">
        <v>2900</v>
      </c>
      <c r="I176" s="168"/>
      <c r="J176" s="187"/>
      <c r="K176" s="184">
        <f t="shared" si="4"/>
        <v>2900</v>
      </c>
      <c r="L176" s="127">
        <f t="shared" si="5"/>
        <v>0</v>
      </c>
      <c r="M176" s="215" t="str">
        <f>IF(Tabla5[[#This Row],[CANTIDAD]]&gt;0,"Si","")</f>
        <v/>
      </c>
      <c r="N176" s="262"/>
      <c r="O176" s="204"/>
      <c r="P176" s="204"/>
      <c r="Q176" s="204"/>
    </row>
    <row r="177" spans="1:17" ht="39">
      <c r="A177" s="200"/>
      <c r="B177" s="129" t="s">
        <v>20</v>
      </c>
      <c r="C177" s="218">
        <v>164</v>
      </c>
      <c r="D177" s="173" t="s">
        <v>187</v>
      </c>
      <c r="E177" s="299">
        <v>9990</v>
      </c>
      <c r="F177" s="299">
        <v>9990</v>
      </c>
      <c r="G177" s="299">
        <v>9990</v>
      </c>
      <c r="H177" s="299">
        <v>9990</v>
      </c>
      <c r="I177" s="172"/>
      <c r="J177" s="187"/>
      <c r="K177" s="184">
        <f t="shared" si="4"/>
        <v>9990</v>
      </c>
      <c r="L177" s="127">
        <f t="shared" si="5"/>
        <v>0</v>
      </c>
      <c r="M177" s="215" t="str">
        <f>IF(Tabla5[[#This Row],[CANTIDAD]]&gt;0,"Si","")</f>
        <v/>
      </c>
      <c r="N177" s="262"/>
      <c r="O177" s="204"/>
      <c r="P177" s="204"/>
      <c r="Q177" s="204"/>
    </row>
    <row r="178" spans="1:17" ht="39">
      <c r="A178" s="200"/>
      <c r="B178" s="129" t="s">
        <v>20</v>
      </c>
      <c r="C178" s="218">
        <v>165</v>
      </c>
      <c r="D178" s="173" t="s">
        <v>188</v>
      </c>
      <c r="E178" s="299">
        <v>41500</v>
      </c>
      <c r="F178" s="299">
        <v>41500</v>
      </c>
      <c r="G178" s="299">
        <v>41500</v>
      </c>
      <c r="H178" s="299">
        <v>41500</v>
      </c>
      <c r="I178" s="172"/>
      <c r="J178" s="187"/>
      <c r="K178" s="184">
        <f t="shared" si="4"/>
        <v>41500</v>
      </c>
      <c r="L178" s="127">
        <f t="shared" si="5"/>
        <v>0</v>
      </c>
      <c r="M178" s="215" t="str">
        <f>IF(Tabla5[[#This Row],[CANTIDAD]]&gt;0,"Si","")</f>
        <v/>
      </c>
      <c r="N178" s="262"/>
      <c r="O178" s="204"/>
      <c r="P178" s="204"/>
      <c r="Q178" s="204"/>
    </row>
    <row r="179" spans="1:17" ht="39">
      <c r="A179" s="200"/>
      <c r="B179" s="129" t="s">
        <v>20</v>
      </c>
      <c r="C179" s="218">
        <v>166</v>
      </c>
      <c r="D179" s="173" t="s">
        <v>189</v>
      </c>
      <c r="E179" s="299">
        <v>44500</v>
      </c>
      <c r="F179" s="299">
        <v>44500</v>
      </c>
      <c r="G179" s="299">
        <v>44500</v>
      </c>
      <c r="H179" s="299">
        <v>44500</v>
      </c>
      <c r="I179" s="172"/>
      <c r="J179" s="187"/>
      <c r="K179" s="184">
        <f t="shared" si="4"/>
        <v>44500</v>
      </c>
      <c r="L179" s="127">
        <f t="shared" si="5"/>
        <v>0</v>
      </c>
      <c r="M179" s="215" t="str">
        <f>IF(Tabla5[[#This Row],[CANTIDAD]]&gt;0,"Si","")</f>
        <v/>
      </c>
      <c r="N179" s="262"/>
      <c r="O179" s="204"/>
      <c r="P179" s="204"/>
      <c r="Q179" s="204"/>
    </row>
    <row r="180" spans="1:17" ht="39">
      <c r="A180" s="200"/>
      <c r="B180" s="129" t="s">
        <v>20</v>
      </c>
      <c r="C180" s="218">
        <v>167</v>
      </c>
      <c r="D180" s="173" t="s">
        <v>190</v>
      </c>
      <c r="E180" s="299">
        <v>9040</v>
      </c>
      <c r="F180" s="299">
        <v>9040</v>
      </c>
      <c r="G180" s="299">
        <v>9040</v>
      </c>
      <c r="H180" s="299">
        <v>9040</v>
      </c>
      <c r="I180" s="172"/>
      <c r="J180" s="187"/>
      <c r="K180" s="184">
        <f t="shared" si="4"/>
        <v>9040</v>
      </c>
      <c r="L180" s="127">
        <f t="shared" si="5"/>
        <v>0</v>
      </c>
      <c r="M180" s="215" t="str">
        <f>IF(Tabla5[[#This Row],[CANTIDAD]]&gt;0,"Si","")</f>
        <v/>
      </c>
      <c r="N180" s="262"/>
      <c r="O180" s="204"/>
      <c r="P180" s="204"/>
      <c r="Q180" s="204"/>
    </row>
    <row r="181" spans="1:17" ht="39">
      <c r="A181" s="200"/>
      <c r="B181" s="129" t="s">
        <v>20</v>
      </c>
      <c r="C181" s="218">
        <v>168</v>
      </c>
      <c r="D181" s="173" t="s">
        <v>191</v>
      </c>
      <c r="E181" s="299">
        <v>62500</v>
      </c>
      <c r="F181" s="299">
        <v>62500</v>
      </c>
      <c r="G181" s="299">
        <v>62500</v>
      </c>
      <c r="H181" s="299">
        <v>62500</v>
      </c>
      <c r="I181" s="172"/>
      <c r="J181" s="187"/>
      <c r="K181" s="184">
        <f t="shared" si="4"/>
        <v>62500</v>
      </c>
      <c r="L181" s="127">
        <f t="shared" si="5"/>
        <v>0</v>
      </c>
      <c r="M181" s="215" t="str">
        <f>IF(Tabla5[[#This Row],[CANTIDAD]]&gt;0,"Si","")</f>
        <v/>
      </c>
      <c r="N181" s="262"/>
      <c r="O181" s="204"/>
      <c r="P181" s="204"/>
      <c r="Q181" s="204"/>
    </row>
    <row r="182" spans="1:17" ht="39">
      <c r="A182" s="200"/>
      <c r="B182" s="129" t="s">
        <v>20</v>
      </c>
      <c r="C182" s="218">
        <v>169</v>
      </c>
      <c r="D182" s="173" t="s">
        <v>192</v>
      </c>
      <c r="E182" s="299">
        <v>69500</v>
      </c>
      <c r="F182" s="299">
        <v>69500</v>
      </c>
      <c r="G182" s="299">
        <v>69500</v>
      </c>
      <c r="H182" s="299">
        <v>69500</v>
      </c>
      <c r="I182" s="172"/>
      <c r="J182" s="187"/>
      <c r="K182" s="184">
        <f t="shared" si="4"/>
        <v>69500</v>
      </c>
      <c r="L182" s="127">
        <f t="shared" si="5"/>
        <v>0</v>
      </c>
      <c r="M182" s="215" t="str">
        <f>IF(Tabla5[[#This Row],[CANTIDAD]]&gt;0,"Si","")</f>
        <v/>
      </c>
      <c r="N182" s="262"/>
      <c r="O182" s="204"/>
      <c r="P182" s="204"/>
      <c r="Q182" s="204"/>
    </row>
    <row r="183" spans="1:17" ht="39">
      <c r="A183" s="200"/>
      <c r="B183" s="129" t="s">
        <v>20</v>
      </c>
      <c r="C183" s="218">
        <v>170</v>
      </c>
      <c r="D183" s="173" t="s">
        <v>193</v>
      </c>
      <c r="E183" s="299">
        <v>61500</v>
      </c>
      <c r="F183" s="299">
        <v>61500</v>
      </c>
      <c r="G183" s="299">
        <v>61500</v>
      </c>
      <c r="H183" s="299">
        <v>61500</v>
      </c>
      <c r="I183" s="172"/>
      <c r="J183" s="187"/>
      <c r="K183" s="184">
        <f t="shared" si="4"/>
        <v>61500</v>
      </c>
      <c r="L183" s="127">
        <f t="shared" si="5"/>
        <v>0</v>
      </c>
      <c r="M183" s="215" t="str">
        <f>IF(Tabla5[[#This Row],[CANTIDAD]]&gt;0,"Si","")</f>
        <v/>
      </c>
      <c r="N183" s="262"/>
      <c r="O183" s="204"/>
      <c r="P183" s="204"/>
      <c r="Q183" s="204"/>
    </row>
    <row r="184" spans="1:17" ht="39">
      <c r="A184" s="200"/>
      <c r="B184" s="129" t="s">
        <v>20</v>
      </c>
      <c r="C184" s="218">
        <v>171</v>
      </c>
      <c r="D184" s="173" t="s">
        <v>194</v>
      </c>
      <c r="E184" s="299">
        <v>58500</v>
      </c>
      <c r="F184" s="299">
        <v>58500</v>
      </c>
      <c r="G184" s="299">
        <v>58500</v>
      </c>
      <c r="H184" s="299">
        <v>58500</v>
      </c>
      <c r="I184" s="172"/>
      <c r="J184" s="187"/>
      <c r="K184" s="184">
        <f t="shared" si="4"/>
        <v>58500</v>
      </c>
      <c r="L184" s="127">
        <f t="shared" si="5"/>
        <v>0</v>
      </c>
      <c r="M184" s="215" t="str">
        <f>IF(Tabla5[[#This Row],[CANTIDAD]]&gt;0,"Si","")</f>
        <v/>
      </c>
      <c r="N184" s="262"/>
      <c r="O184" s="204"/>
      <c r="P184" s="204"/>
      <c r="Q184" s="204"/>
    </row>
    <row r="185" spans="1:17" ht="39">
      <c r="A185" s="200"/>
      <c r="B185" s="129" t="s">
        <v>20</v>
      </c>
      <c r="C185" s="218">
        <v>172</v>
      </c>
      <c r="D185" s="173" t="s">
        <v>195</v>
      </c>
      <c r="E185" s="299">
        <v>12990</v>
      </c>
      <c r="F185" s="299">
        <v>12990</v>
      </c>
      <c r="G185" s="299">
        <v>12990</v>
      </c>
      <c r="H185" s="299">
        <v>12990</v>
      </c>
      <c r="I185" s="172"/>
      <c r="J185" s="187"/>
      <c r="K185" s="184">
        <f t="shared" si="4"/>
        <v>12990</v>
      </c>
      <c r="L185" s="127">
        <f t="shared" si="5"/>
        <v>0</v>
      </c>
      <c r="M185" s="215" t="str">
        <f>IF(Tabla5[[#This Row],[CANTIDAD]]&gt;0,"Si","")</f>
        <v/>
      </c>
      <c r="N185" s="262"/>
      <c r="O185" s="204"/>
      <c r="P185" s="204"/>
      <c r="Q185" s="204"/>
    </row>
    <row r="186" spans="1:17" ht="39">
      <c r="A186" s="200"/>
      <c r="B186" s="129" t="s">
        <v>20</v>
      </c>
      <c r="C186" s="218">
        <v>173</v>
      </c>
      <c r="D186" s="173" t="s">
        <v>196</v>
      </c>
      <c r="E186" s="299">
        <v>12990</v>
      </c>
      <c r="F186" s="299">
        <v>12990</v>
      </c>
      <c r="G186" s="299">
        <v>12990</v>
      </c>
      <c r="H186" s="299">
        <v>12990</v>
      </c>
      <c r="I186" s="172"/>
      <c r="J186" s="187"/>
      <c r="K186" s="184">
        <f t="shared" si="4"/>
        <v>12990</v>
      </c>
      <c r="L186" s="127">
        <f t="shared" si="5"/>
        <v>0</v>
      </c>
      <c r="M186" s="215" t="str">
        <f>IF(Tabla5[[#This Row],[CANTIDAD]]&gt;0,"Si","")</f>
        <v/>
      </c>
      <c r="N186" s="262"/>
      <c r="O186" s="204"/>
      <c r="P186" s="204"/>
      <c r="Q186" s="204"/>
    </row>
    <row r="187" spans="1:17" ht="39">
      <c r="A187" s="200"/>
      <c r="B187" s="129" t="s">
        <v>20</v>
      </c>
      <c r="C187" s="218">
        <v>174</v>
      </c>
      <c r="D187" s="173" t="s">
        <v>197</v>
      </c>
      <c r="E187" s="299">
        <v>18950</v>
      </c>
      <c r="F187" s="299">
        <v>18950</v>
      </c>
      <c r="G187" s="299">
        <v>18950</v>
      </c>
      <c r="H187" s="299">
        <v>18950</v>
      </c>
      <c r="I187" s="172"/>
      <c r="J187" s="187"/>
      <c r="K187" s="184">
        <f t="shared" si="4"/>
        <v>18950</v>
      </c>
      <c r="L187" s="127">
        <f t="shared" si="5"/>
        <v>0</v>
      </c>
      <c r="M187" s="215" t="str">
        <f>IF(Tabla5[[#This Row],[CANTIDAD]]&gt;0,"Si","")</f>
        <v/>
      </c>
      <c r="N187" s="262"/>
      <c r="O187" s="204"/>
      <c r="P187" s="204"/>
      <c r="Q187" s="204"/>
    </row>
    <row r="188" spans="1:17" ht="76.8">
      <c r="A188" s="200"/>
      <c r="B188" s="129" t="s">
        <v>20</v>
      </c>
      <c r="C188" s="218">
        <v>175</v>
      </c>
      <c r="D188" s="173" t="s">
        <v>198</v>
      </c>
      <c r="E188" s="299">
        <v>44000</v>
      </c>
      <c r="F188" s="299">
        <v>44000</v>
      </c>
      <c r="G188" s="299">
        <v>44000</v>
      </c>
      <c r="H188" s="299">
        <v>44000</v>
      </c>
      <c r="I188" s="172"/>
      <c r="J188" s="187"/>
      <c r="K188" s="184">
        <f t="shared" si="4"/>
        <v>44000</v>
      </c>
      <c r="L188" s="127">
        <f t="shared" si="5"/>
        <v>0</v>
      </c>
      <c r="M188" s="215" t="str">
        <f>IF(Tabla5[[#This Row],[CANTIDAD]]&gt;0,"Si","")</f>
        <v/>
      </c>
      <c r="N188" s="262"/>
      <c r="O188" s="204"/>
      <c r="P188" s="204"/>
      <c r="Q188" s="204"/>
    </row>
    <row r="189" spans="1:17" ht="76.8">
      <c r="A189" s="200"/>
      <c r="B189" s="129" t="s">
        <v>20</v>
      </c>
      <c r="C189" s="218">
        <v>176</v>
      </c>
      <c r="D189" s="173" t="s">
        <v>199</v>
      </c>
      <c r="E189" s="299">
        <v>46500</v>
      </c>
      <c r="F189" s="299">
        <v>46500</v>
      </c>
      <c r="G189" s="299">
        <v>46500</v>
      </c>
      <c r="H189" s="299">
        <v>46500</v>
      </c>
      <c r="I189" s="172"/>
      <c r="J189" s="187"/>
      <c r="K189" s="184">
        <f t="shared" si="4"/>
        <v>46500</v>
      </c>
      <c r="L189" s="127">
        <f t="shared" si="5"/>
        <v>0</v>
      </c>
      <c r="M189" s="215" t="str">
        <f>IF(Tabla5[[#This Row],[CANTIDAD]]&gt;0,"Si","")</f>
        <v/>
      </c>
      <c r="N189" s="262"/>
      <c r="O189" s="204"/>
      <c r="P189" s="204"/>
      <c r="Q189" s="204"/>
    </row>
    <row r="190" spans="1:17" ht="76.8">
      <c r="A190" s="200"/>
      <c r="B190" s="129" t="s">
        <v>20</v>
      </c>
      <c r="C190" s="218">
        <v>177</v>
      </c>
      <c r="D190" s="173" t="s">
        <v>200</v>
      </c>
      <c r="E190" s="299">
        <v>54500</v>
      </c>
      <c r="F190" s="299">
        <v>54500</v>
      </c>
      <c r="G190" s="299">
        <v>54500</v>
      </c>
      <c r="H190" s="299">
        <v>54500</v>
      </c>
      <c r="I190" s="172"/>
      <c r="J190" s="187"/>
      <c r="K190" s="184">
        <f t="shared" si="4"/>
        <v>54500</v>
      </c>
      <c r="L190" s="127">
        <f t="shared" si="5"/>
        <v>0</v>
      </c>
      <c r="M190" s="215" t="str">
        <f>IF(Tabla5[[#This Row],[CANTIDAD]]&gt;0,"Si","")</f>
        <v/>
      </c>
      <c r="N190" s="262"/>
      <c r="O190" s="204"/>
      <c r="P190" s="204"/>
      <c r="Q190" s="204"/>
    </row>
    <row r="191" spans="1:17" ht="39">
      <c r="A191" s="200"/>
      <c r="B191" s="129" t="s">
        <v>20</v>
      </c>
      <c r="C191" s="218">
        <v>178</v>
      </c>
      <c r="D191" s="173" t="s">
        <v>201</v>
      </c>
      <c r="E191" s="299">
        <v>11500</v>
      </c>
      <c r="F191" s="299">
        <v>11500</v>
      </c>
      <c r="G191" s="299">
        <v>11500</v>
      </c>
      <c r="H191" s="299">
        <v>11500</v>
      </c>
      <c r="I191" s="172"/>
      <c r="J191" s="187"/>
      <c r="K191" s="184">
        <f t="shared" si="4"/>
        <v>11500</v>
      </c>
      <c r="L191" s="127">
        <f t="shared" si="5"/>
        <v>0</v>
      </c>
      <c r="M191" s="215" t="str">
        <f>IF(Tabla5[[#This Row],[CANTIDAD]]&gt;0,"Si","")</f>
        <v/>
      </c>
      <c r="N191" s="262"/>
      <c r="O191" s="204"/>
      <c r="P191" s="204"/>
      <c r="Q191" s="204"/>
    </row>
    <row r="192" spans="1:17" ht="39">
      <c r="A192" s="200"/>
      <c r="B192" s="129" t="s">
        <v>20</v>
      </c>
      <c r="C192" s="218">
        <v>179</v>
      </c>
      <c r="D192" s="173" t="s">
        <v>202</v>
      </c>
      <c r="E192" s="299">
        <v>11020</v>
      </c>
      <c r="F192" s="299">
        <v>11020</v>
      </c>
      <c r="G192" s="299">
        <v>11020</v>
      </c>
      <c r="H192" s="299">
        <v>11020</v>
      </c>
      <c r="I192" s="172"/>
      <c r="J192" s="187"/>
      <c r="K192" s="184">
        <f t="shared" si="4"/>
        <v>11020</v>
      </c>
      <c r="L192" s="127">
        <f t="shared" si="5"/>
        <v>0</v>
      </c>
      <c r="M192" s="215" t="str">
        <f>IF(Tabla5[[#This Row],[CANTIDAD]]&gt;0,"Si","")</f>
        <v/>
      </c>
      <c r="N192" s="262"/>
      <c r="O192" s="204"/>
      <c r="P192" s="204"/>
      <c r="Q192" s="204"/>
    </row>
    <row r="193" spans="1:17" ht="39">
      <c r="A193" s="200"/>
      <c r="B193" s="129" t="s">
        <v>20</v>
      </c>
      <c r="C193" s="218">
        <v>180</v>
      </c>
      <c r="D193" s="173" t="s">
        <v>203</v>
      </c>
      <c r="E193" s="299">
        <v>6990</v>
      </c>
      <c r="F193" s="299">
        <v>6990</v>
      </c>
      <c r="G193" s="299">
        <v>6990</v>
      </c>
      <c r="H193" s="299">
        <v>6990</v>
      </c>
      <c r="I193" s="172"/>
      <c r="J193" s="187"/>
      <c r="K193" s="184">
        <f t="shared" si="4"/>
        <v>6990</v>
      </c>
      <c r="L193" s="127">
        <f t="shared" si="5"/>
        <v>0</v>
      </c>
      <c r="M193" s="215" t="str">
        <f>IF(Tabla5[[#This Row],[CANTIDAD]]&gt;0,"Si","")</f>
        <v/>
      </c>
      <c r="N193" s="262"/>
      <c r="O193" s="204"/>
      <c r="P193" s="204"/>
      <c r="Q193" s="204"/>
    </row>
    <row r="194" spans="1:17" ht="39">
      <c r="A194" s="200"/>
      <c r="B194" s="129" t="s">
        <v>20</v>
      </c>
      <c r="C194" s="218">
        <v>181</v>
      </c>
      <c r="D194" s="173" t="s">
        <v>204</v>
      </c>
      <c r="E194" s="299">
        <v>14550</v>
      </c>
      <c r="F194" s="299">
        <v>14550</v>
      </c>
      <c r="G194" s="299">
        <v>14550</v>
      </c>
      <c r="H194" s="299">
        <v>14550</v>
      </c>
      <c r="I194" s="172"/>
      <c r="J194" s="187"/>
      <c r="K194" s="184">
        <f t="shared" si="4"/>
        <v>14550</v>
      </c>
      <c r="L194" s="127">
        <f t="shared" si="5"/>
        <v>0</v>
      </c>
      <c r="M194" s="215" t="str">
        <f>IF(Tabla5[[#This Row],[CANTIDAD]]&gt;0,"Si","")</f>
        <v/>
      </c>
      <c r="N194" s="262"/>
      <c r="O194" s="204"/>
      <c r="P194" s="204"/>
      <c r="Q194" s="204"/>
    </row>
    <row r="195" spans="1:17" ht="39">
      <c r="A195" s="200"/>
      <c r="B195" s="129" t="s">
        <v>20</v>
      </c>
      <c r="C195" s="218">
        <v>182</v>
      </c>
      <c r="D195" s="173" t="s">
        <v>205</v>
      </c>
      <c r="E195" s="299">
        <v>19840</v>
      </c>
      <c r="F195" s="299">
        <v>19840</v>
      </c>
      <c r="G195" s="299">
        <v>19840</v>
      </c>
      <c r="H195" s="299">
        <v>19840</v>
      </c>
      <c r="I195" s="172"/>
      <c r="J195" s="187"/>
      <c r="K195" s="184">
        <f t="shared" si="4"/>
        <v>19840</v>
      </c>
      <c r="L195" s="127">
        <f t="shared" si="5"/>
        <v>0</v>
      </c>
      <c r="M195" s="215" t="str">
        <f>IF(Tabla5[[#This Row],[CANTIDAD]]&gt;0,"Si","")</f>
        <v/>
      </c>
      <c r="N195" s="262"/>
      <c r="O195" s="204"/>
      <c r="P195" s="204"/>
      <c r="Q195" s="204"/>
    </row>
    <row r="196" spans="1:17" ht="39">
      <c r="A196" s="200"/>
      <c r="B196" s="129" t="s">
        <v>20</v>
      </c>
      <c r="C196" s="218">
        <v>183</v>
      </c>
      <c r="D196" s="173" t="s">
        <v>206</v>
      </c>
      <c r="E196" s="299">
        <v>10500</v>
      </c>
      <c r="F196" s="299">
        <v>10500</v>
      </c>
      <c r="G196" s="299">
        <v>10500</v>
      </c>
      <c r="H196" s="299">
        <v>10500</v>
      </c>
      <c r="I196" s="172"/>
      <c r="J196" s="187"/>
      <c r="K196" s="184">
        <f>IF(J196&lt;4,E196,IF(J196&lt;10,F196,IF(J196&lt;20,G196,H196)))</f>
        <v>10500</v>
      </c>
      <c r="L196" s="127">
        <f t="shared" si="5"/>
        <v>0</v>
      </c>
      <c r="M196" s="215" t="str">
        <f>IF(Tabla5[[#This Row],[CANTIDAD]]&gt;0,"Si","")</f>
        <v/>
      </c>
      <c r="N196" s="262"/>
      <c r="O196" s="204"/>
      <c r="P196" s="204"/>
      <c r="Q196" s="204"/>
    </row>
    <row r="197" spans="1:17" ht="39">
      <c r="A197" s="200"/>
      <c r="B197" s="129" t="s">
        <v>20</v>
      </c>
      <c r="C197" s="218">
        <v>184</v>
      </c>
      <c r="D197" s="173" t="s">
        <v>207</v>
      </c>
      <c r="E197" s="299">
        <v>32990</v>
      </c>
      <c r="F197" s="299">
        <v>32990</v>
      </c>
      <c r="G197" s="299">
        <v>32990</v>
      </c>
      <c r="H197" s="299">
        <v>32990</v>
      </c>
      <c r="I197" s="172"/>
      <c r="J197" s="187"/>
      <c r="K197" s="184">
        <f t="shared" si="4"/>
        <v>32990</v>
      </c>
      <c r="L197" s="127">
        <f t="shared" si="5"/>
        <v>0</v>
      </c>
      <c r="M197" s="215" t="str">
        <f>IF(Tabla5[[#This Row],[CANTIDAD]]&gt;0,"Si","")</f>
        <v/>
      </c>
      <c r="N197" s="262"/>
      <c r="O197" s="204"/>
      <c r="P197" s="204"/>
      <c r="Q197" s="204"/>
    </row>
    <row r="198" spans="1:17" ht="39">
      <c r="A198" s="200"/>
      <c r="B198" s="129" t="s">
        <v>20</v>
      </c>
      <c r="C198" s="218">
        <v>185</v>
      </c>
      <c r="D198" s="173" t="s">
        <v>185</v>
      </c>
      <c r="E198" s="299">
        <v>12500</v>
      </c>
      <c r="F198" s="299">
        <v>12500</v>
      </c>
      <c r="G198" s="299">
        <v>12500</v>
      </c>
      <c r="H198" s="299">
        <v>12500</v>
      </c>
      <c r="I198" s="172"/>
      <c r="J198" s="187"/>
      <c r="K198" s="184">
        <f t="shared" si="4"/>
        <v>12500</v>
      </c>
      <c r="L198" s="127">
        <f t="shared" si="5"/>
        <v>0</v>
      </c>
      <c r="M198" s="215" t="str">
        <f>IF(Tabla5[[#This Row],[CANTIDAD]]&gt;0,"Si","")</f>
        <v/>
      </c>
      <c r="N198" s="262"/>
      <c r="O198" s="204"/>
      <c r="P198" s="204"/>
      <c r="Q198" s="204"/>
    </row>
    <row r="199" spans="1:17" ht="39">
      <c r="A199" s="200"/>
      <c r="B199" s="129" t="s">
        <v>20</v>
      </c>
      <c r="C199" s="218">
        <v>186</v>
      </c>
      <c r="D199" s="173" t="s">
        <v>208</v>
      </c>
      <c r="E199" s="299">
        <v>29990</v>
      </c>
      <c r="F199" s="299">
        <v>29990</v>
      </c>
      <c r="G199" s="299">
        <v>29990</v>
      </c>
      <c r="H199" s="299">
        <v>29990</v>
      </c>
      <c r="I199" s="172"/>
      <c r="J199" s="187"/>
      <c r="K199" s="184">
        <f t="shared" si="4"/>
        <v>29990</v>
      </c>
      <c r="L199" s="127">
        <f t="shared" si="5"/>
        <v>0</v>
      </c>
      <c r="M199" s="215" t="str">
        <f>IF(Tabla5[[#This Row],[CANTIDAD]]&gt;0,"Si","")</f>
        <v/>
      </c>
      <c r="N199" s="262"/>
      <c r="O199" s="204"/>
      <c r="P199" s="204"/>
      <c r="Q199" s="204"/>
    </row>
    <row r="200" spans="1:17" ht="39">
      <c r="A200" s="200"/>
      <c r="B200" s="129" t="s">
        <v>20</v>
      </c>
      <c r="C200" s="218">
        <v>187</v>
      </c>
      <c r="D200" s="173" t="s">
        <v>209</v>
      </c>
      <c r="E200" s="299">
        <v>48000</v>
      </c>
      <c r="F200" s="299">
        <v>48000</v>
      </c>
      <c r="G200" s="299">
        <v>48000</v>
      </c>
      <c r="H200" s="299">
        <v>48000</v>
      </c>
      <c r="I200" s="172"/>
      <c r="J200" s="187"/>
      <c r="K200" s="184">
        <f t="shared" si="4"/>
        <v>48000</v>
      </c>
      <c r="L200" s="127">
        <f t="shared" si="5"/>
        <v>0</v>
      </c>
      <c r="M200" s="215" t="str">
        <f>IF(Tabla5[[#This Row],[CANTIDAD]]&gt;0,"Si","")</f>
        <v/>
      </c>
      <c r="N200" s="262"/>
      <c r="O200" s="204"/>
      <c r="P200" s="204"/>
      <c r="Q200" s="204"/>
    </row>
    <row r="201" spans="1:17" ht="39">
      <c r="A201" s="200"/>
      <c r="B201" s="129" t="s">
        <v>20</v>
      </c>
      <c r="C201" s="218">
        <v>188</v>
      </c>
      <c r="D201" s="173" t="s">
        <v>210</v>
      </c>
      <c r="E201" s="299">
        <v>6500</v>
      </c>
      <c r="F201" s="299">
        <v>6500</v>
      </c>
      <c r="G201" s="299">
        <v>6500</v>
      </c>
      <c r="H201" s="299">
        <v>6500</v>
      </c>
      <c r="I201" s="172"/>
      <c r="J201" s="187"/>
      <c r="K201" s="184">
        <f t="shared" si="4"/>
        <v>6500</v>
      </c>
      <c r="L201" s="127">
        <f t="shared" si="5"/>
        <v>0</v>
      </c>
      <c r="M201" s="215" t="str">
        <f>IF(Tabla5[[#This Row],[CANTIDAD]]&gt;0,"Si","")</f>
        <v/>
      </c>
      <c r="N201" s="262"/>
      <c r="O201" s="204"/>
      <c r="P201" s="204"/>
      <c r="Q201" s="204"/>
    </row>
    <row r="202" spans="1:17" ht="39">
      <c r="A202" s="200"/>
      <c r="B202" s="129" t="s">
        <v>20</v>
      </c>
      <c r="C202" s="218">
        <v>189</v>
      </c>
      <c r="D202" s="173" t="s">
        <v>211</v>
      </c>
      <c r="E202" s="299">
        <v>7000</v>
      </c>
      <c r="F202" s="299">
        <v>7000</v>
      </c>
      <c r="G202" s="299">
        <v>7000</v>
      </c>
      <c r="H202" s="299">
        <v>7000</v>
      </c>
      <c r="I202" s="172"/>
      <c r="J202" s="187"/>
      <c r="K202" s="184">
        <f t="shared" si="4"/>
        <v>7000</v>
      </c>
      <c r="L202" s="127">
        <f t="shared" si="5"/>
        <v>0</v>
      </c>
      <c r="M202" s="215" t="str">
        <f>IF(Tabla5[[#This Row],[CANTIDAD]]&gt;0,"Si","")</f>
        <v/>
      </c>
      <c r="N202" s="262"/>
      <c r="O202" s="204"/>
      <c r="P202" s="204"/>
      <c r="Q202" s="204"/>
    </row>
    <row r="203" spans="1:17" ht="39">
      <c r="A203" s="200"/>
      <c r="B203" s="129" t="s">
        <v>20</v>
      </c>
      <c r="C203" s="218">
        <v>190</v>
      </c>
      <c r="D203" s="173" t="s">
        <v>565</v>
      </c>
      <c r="E203" s="299">
        <v>18900</v>
      </c>
      <c r="F203" s="299">
        <v>18900</v>
      </c>
      <c r="G203" s="299">
        <v>18900</v>
      </c>
      <c r="H203" s="299">
        <v>18900</v>
      </c>
      <c r="I203" s="172"/>
      <c r="J203" s="187"/>
      <c r="K203" s="184">
        <f t="shared" si="4"/>
        <v>18900</v>
      </c>
      <c r="L203" s="127">
        <f t="shared" si="5"/>
        <v>0</v>
      </c>
      <c r="M203" s="215" t="str">
        <f>IF(Tabla5[[#This Row],[CANTIDAD]]&gt;0,"Si","")</f>
        <v/>
      </c>
      <c r="N203" s="262"/>
      <c r="O203" s="204"/>
      <c r="P203" s="204"/>
      <c r="Q203" s="204"/>
    </row>
    <row r="204" spans="1:17" ht="39">
      <c r="A204" s="200"/>
      <c r="B204" s="129"/>
      <c r="C204" s="218">
        <v>191</v>
      </c>
      <c r="D204" s="173" t="s">
        <v>566</v>
      </c>
      <c r="E204" s="299">
        <v>18900</v>
      </c>
      <c r="F204" s="299">
        <v>18900</v>
      </c>
      <c r="G204" s="299">
        <v>18900</v>
      </c>
      <c r="H204" s="299">
        <v>18900</v>
      </c>
      <c r="I204" s="172"/>
      <c r="J204" s="187"/>
      <c r="K204" s="184">
        <f t="shared" si="4"/>
        <v>18900</v>
      </c>
      <c r="L204" s="127">
        <f t="shared" si="5"/>
        <v>0</v>
      </c>
      <c r="M204" s="215" t="str">
        <f>IF(Tabla5[[#This Row],[CANTIDAD]]&gt;0,"Si","")</f>
        <v/>
      </c>
      <c r="N204" s="262"/>
      <c r="O204" s="205"/>
      <c r="P204" s="205"/>
      <c r="Q204" s="204"/>
    </row>
    <row r="205" spans="1:17" ht="39">
      <c r="A205" s="200"/>
      <c r="B205" s="115"/>
      <c r="C205" s="218"/>
      <c r="D205" s="173"/>
      <c r="E205" s="299"/>
      <c r="F205" s="168"/>
      <c r="G205" s="168"/>
      <c r="H205" s="168"/>
      <c r="I205" s="168"/>
      <c r="J205" s="187"/>
      <c r="K205" s="184">
        <f>IF(J205&lt;4,E205,IF(J205&lt;10,F205,IF(J205&lt;20,G205,H205)))</f>
        <v>0</v>
      </c>
      <c r="L205" s="127">
        <f t="shared" si="5"/>
        <v>0</v>
      </c>
      <c r="M205" s="215" t="str">
        <f>IF(Tabla5[[#This Row],[CANTIDAD]]&gt;0,"Si","")</f>
        <v/>
      </c>
      <c r="N205" s="263"/>
      <c r="O205" s="30"/>
      <c r="P205" s="30"/>
      <c r="Q205" s="204"/>
    </row>
    <row r="206" spans="1:17" ht="76.8">
      <c r="A206" s="200"/>
      <c r="B206" s="131" t="s">
        <v>9</v>
      </c>
      <c r="C206" s="218">
        <v>1</v>
      </c>
      <c r="D206" s="173" t="s">
        <v>213</v>
      </c>
      <c r="E206" s="299">
        <v>6350</v>
      </c>
      <c r="F206" s="177">
        <v>5450</v>
      </c>
      <c r="G206" s="177">
        <v>4990</v>
      </c>
      <c r="H206" s="177">
        <v>4990</v>
      </c>
      <c r="I206" s="177"/>
      <c r="J206" s="187"/>
      <c r="K206" s="184">
        <f t="shared" ref="K206:K250" si="6">IF(J206&lt;4,E206,IF(J206&lt;10,F206,IF(J206&lt;20,G206,H206)))</f>
        <v>6350</v>
      </c>
      <c r="L206" s="127">
        <f t="shared" si="5"/>
        <v>0</v>
      </c>
      <c r="M206" s="215" t="str">
        <f>IF(Tabla5[[#This Row],[CANTIDAD]]&gt;0,"Si","")</f>
        <v/>
      </c>
      <c r="N206" s="262"/>
      <c r="O206" s="204"/>
      <c r="P206" s="204"/>
      <c r="Q206" s="204"/>
    </row>
    <row r="207" spans="1:17" ht="76.8">
      <c r="A207" s="200"/>
      <c r="B207" s="131" t="s">
        <v>9</v>
      </c>
      <c r="C207" s="218">
        <v>2</v>
      </c>
      <c r="D207" s="173" t="s">
        <v>214</v>
      </c>
      <c r="E207" s="299">
        <v>7150</v>
      </c>
      <c r="F207" s="177">
        <v>6350</v>
      </c>
      <c r="G207" s="177">
        <v>5750</v>
      </c>
      <c r="H207" s="177">
        <v>5750</v>
      </c>
      <c r="I207" s="177"/>
      <c r="J207" s="187"/>
      <c r="K207" s="184">
        <f t="shared" si="6"/>
        <v>7150</v>
      </c>
      <c r="L207" s="127">
        <f t="shared" si="5"/>
        <v>0</v>
      </c>
      <c r="M207" s="215" t="str">
        <f>IF(Tabla5[[#This Row],[CANTIDAD]]&gt;0,"Si","")</f>
        <v/>
      </c>
      <c r="N207" s="262"/>
      <c r="O207" s="204"/>
      <c r="P207" s="204"/>
      <c r="Q207" s="204"/>
    </row>
    <row r="208" spans="1:17" ht="76.8">
      <c r="A208" s="200"/>
      <c r="B208" s="131" t="s">
        <v>9</v>
      </c>
      <c r="C208" s="218">
        <v>3</v>
      </c>
      <c r="D208" s="173" t="s">
        <v>215</v>
      </c>
      <c r="E208" s="299">
        <v>8150</v>
      </c>
      <c r="F208" s="301">
        <v>7150</v>
      </c>
      <c r="G208" s="301">
        <v>6450</v>
      </c>
      <c r="H208" s="301">
        <v>6450</v>
      </c>
      <c r="I208" s="172"/>
      <c r="J208" s="187"/>
      <c r="K208" s="184">
        <f t="shared" si="6"/>
        <v>8150</v>
      </c>
      <c r="L208" s="127">
        <f t="shared" ref="L208:L271" si="7">J208*K208</f>
        <v>0</v>
      </c>
      <c r="M208" s="215" t="str">
        <f>IF(Tabla5[[#This Row],[CANTIDAD]]&gt;0,"Si","")</f>
        <v/>
      </c>
      <c r="N208" s="262"/>
      <c r="O208" s="204"/>
      <c r="P208" s="204"/>
      <c r="Q208" s="204"/>
    </row>
    <row r="209" spans="1:17" ht="39">
      <c r="A209" s="200"/>
      <c r="B209" s="131" t="s">
        <v>9</v>
      </c>
      <c r="C209" s="218">
        <v>4</v>
      </c>
      <c r="D209" s="173" t="s">
        <v>216</v>
      </c>
      <c r="E209" s="299">
        <v>14900</v>
      </c>
      <c r="F209" s="301">
        <v>13950</v>
      </c>
      <c r="G209" s="301">
        <v>12990</v>
      </c>
      <c r="H209" s="301">
        <v>12990</v>
      </c>
      <c r="I209" s="172"/>
      <c r="J209" s="187"/>
      <c r="K209" s="184">
        <f t="shared" si="6"/>
        <v>14900</v>
      </c>
      <c r="L209" s="127">
        <f t="shared" si="7"/>
        <v>0</v>
      </c>
      <c r="M209" s="215" t="str">
        <f>IF(Tabla5[[#This Row],[CANTIDAD]]&gt;0,"Si","")</f>
        <v/>
      </c>
      <c r="N209" s="262"/>
      <c r="O209" s="204"/>
      <c r="P209" s="204"/>
      <c r="Q209" s="204"/>
    </row>
    <row r="210" spans="1:17" ht="39">
      <c r="A210" s="200"/>
      <c r="B210" s="131" t="s">
        <v>9</v>
      </c>
      <c r="C210" s="218">
        <v>5</v>
      </c>
      <c r="D210" s="178" t="s">
        <v>217</v>
      </c>
      <c r="E210" s="299">
        <v>8900</v>
      </c>
      <c r="F210" s="301">
        <v>7950</v>
      </c>
      <c r="G210" s="301">
        <v>7100</v>
      </c>
      <c r="H210" s="301">
        <v>7100</v>
      </c>
      <c r="I210" s="172"/>
      <c r="J210" s="187"/>
      <c r="K210" s="184">
        <f t="shared" si="6"/>
        <v>8900</v>
      </c>
      <c r="L210" s="127">
        <f t="shared" si="7"/>
        <v>0</v>
      </c>
      <c r="M210" s="215" t="str">
        <f>IF(Tabla5[[#This Row],[CANTIDAD]]&gt;0,"Si","")</f>
        <v/>
      </c>
      <c r="N210" s="262"/>
      <c r="O210" s="204"/>
      <c r="P210" s="204"/>
      <c r="Q210" s="204"/>
    </row>
    <row r="211" spans="1:17" ht="39">
      <c r="A211" s="200"/>
      <c r="B211" s="131" t="s">
        <v>9</v>
      </c>
      <c r="C211" s="218">
        <v>6</v>
      </c>
      <c r="D211" s="178" t="s">
        <v>218</v>
      </c>
      <c r="E211" s="299">
        <v>11800</v>
      </c>
      <c r="F211" s="301">
        <v>10800</v>
      </c>
      <c r="G211" s="301">
        <v>9990</v>
      </c>
      <c r="H211" s="301">
        <v>9990</v>
      </c>
      <c r="I211" s="172"/>
      <c r="J211" s="187"/>
      <c r="K211" s="184">
        <f t="shared" si="6"/>
        <v>11800</v>
      </c>
      <c r="L211" s="127">
        <f t="shared" si="7"/>
        <v>0</v>
      </c>
      <c r="M211" s="215" t="str">
        <f>IF(Tabla5[[#This Row],[CANTIDAD]]&gt;0,"Si","")</f>
        <v/>
      </c>
      <c r="N211" s="262"/>
      <c r="O211" s="204"/>
      <c r="P211" s="204"/>
      <c r="Q211" s="204"/>
    </row>
    <row r="212" spans="1:17" ht="39">
      <c r="A212" s="200"/>
      <c r="B212" s="131" t="s">
        <v>9</v>
      </c>
      <c r="C212" s="218">
        <v>7</v>
      </c>
      <c r="D212" s="178" t="s">
        <v>219</v>
      </c>
      <c r="E212" s="299">
        <v>11200</v>
      </c>
      <c r="F212" s="301">
        <v>10350</v>
      </c>
      <c r="G212" s="301">
        <v>9750</v>
      </c>
      <c r="H212" s="301">
        <v>9750</v>
      </c>
      <c r="I212" s="172"/>
      <c r="J212" s="187"/>
      <c r="K212" s="184">
        <f t="shared" si="6"/>
        <v>11200</v>
      </c>
      <c r="L212" s="127">
        <f t="shared" si="7"/>
        <v>0</v>
      </c>
      <c r="M212" s="215" t="str">
        <f>IF(Tabla5[[#This Row],[CANTIDAD]]&gt;0,"Si","")</f>
        <v/>
      </c>
      <c r="N212" s="262"/>
      <c r="O212" s="204"/>
      <c r="P212" s="204"/>
      <c r="Q212" s="204"/>
    </row>
    <row r="213" spans="1:17" ht="39">
      <c r="A213" s="200"/>
      <c r="B213" s="131" t="s">
        <v>9</v>
      </c>
      <c r="C213" s="218">
        <v>8</v>
      </c>
      <c r="D213" s="173" t="s">
        <v>220</v>
      </c>
      <c r="E213" s="299">
        <v>10000</v>
      </c>
      <c r="F213" s="301">
        <v>8900</v>
      </c>
      <c r="G213" s="301">
        <v>8290</v>
      </c>
      <c r="H213" s="301">
        <v>8290</v>
      </c>
      <c r="I213" s="172"/>
      <c r="J213" s="187"/>
      <c r="K213" s="184">
        <f t="shared" si="6"/>
        <v>10000</v>
      </c>
      <c r="L213" s="127">
        <f t="shared" si="7"/>
        <v>0</v>
      </c>
      <c r="M213" s="215" t="str">
        <f>IF(Tabla5[[#This Row],[CANTIDAD]]&gt;0,"Si","")</f>
        <v/>
      </c>
      <c r="N213" s="262"/>
      <c r="O213" s="204"/>
      <c r="P213" s="204"/>
      <c r="Q213" s="204"/>
    </row>
    <row r="214" spans="1:17" ht="39">
      <c r="A214" s="200"/>
      <c r="B214" s="131" t="s">
        <v>9</v>
      </c>
      <c r="C214" s="218">
        <v>9</v>
      </c>
      <c r="D214" s="173" t="s">
        <v>221</v>
      </c>
      <c r="E214" s="299">
        <v>7950</v>
      </c>
      <c r="F214" s="301">
        <v>7450</v>
      </c>
      <c r="G214" s="301">
        <v>6790</v>
      </c>
      <c r="H214" s="301">
        <v>6790</v>
      </c>
      <c r="I214" s="172"/>
      <c r="J214" s="187"/>
      <c r="K214" s="184">
        <f t="shared" si="6"/>
        <v>7950</v>
      </c>
      <c r="L214" s="127">
        <f t="shared" si="7"/>
        <v>0</v>
      </c>
      <c r="M214" s="215" t="str">
        <f>IF(Tabla5[[#This Row],[CANTIDAD]]&gt;0,"Si","")</f>
        <v/>
      </c>
      <c r="N214" s="262"/>
      <c r="O214" s="204"/>
      <c r="P214" s="204"/>
      <c r="Q214" s="204"/>
    </row>
    <row r="215" spans="1:17" ht="76.8">
      <c r="A215" s="200"/>
      <c r="B215" s="131" t="s">
        <v>9</v>
      </c>
      <c r="C215" s="218">
        <v>10</v>
      </c>
      <c r="D215" s="173" t="s">
        <v>222</v>
      </c>
      <c r="E215" s="299">
        <v>4500</v>
      </c>
      <c r="F215" s="301">
        <v>3990</v>
      </c>
      <c r="G215" s="301">
        <v>3490</v>
      </c>
      <c r="H215" s="301">
        <v>3490</v>
      </c>
      <c r="I215" s="172"/>
      <c r="J215" s="187"/>
      <c r="K215" s="184">
        <f t="shared" si="6"/>
        <v>4500</v>
      </c>
      <c r="L215" s="127">
        <f t="shared" si="7"/>
        <v>0</v>
      </c>
      <c r="M215" s="215" t="str">
        <f>IF(Tabla5[[#This Row],[CANTIDAD]]&gt;0,"Si","")</f>
        <v/>
      </c>
      <c r="N215" s="262"/>
      <c r="O215" s="204"/>
      <c r="P215" s="204"/>
      <c r="Q215" s="204"/>
    </row>
    <row r="216" spans="1:17" ht="39">
      <c r="A216" s="200"/>
      <c r="B216" s="131" t="s">
        <v>9</v>
      </c>
      <c r="C216" s="218">
        <v>11</v>
      </c>
      <c r="D216" s="173" t="s">
        <v>223</v>
      </c>
      <c r="E216" s="299">
        <v>12990</v>
      </c>
      <c r="F216" s="301">
        <v>11500</v>
      </c>
      <c r="G216" s="301">
        <v>10490</v>
      </c>
      <c r="H216" s="301">
        <v>10490</v>
      </c>
      <c r="I216" s="172"/>
      <c r="J216" s="187"/>
      <c r="K216" s="184">
        <f t="shared" si="6"/>
        <v>12990</v>
      </c>
      <c r="L216" s="127">
        <f t="shared" si="7"/>
        <v>0</v>
      </c>
      <c r="M216" s="215" t="str">
        <f>IF(Tabla5[[#This Row],[CANTIDAD]]&gt;0,"Si","")</f>
        <v/>
      </c>
      <c r="N216" s="262"/>
      <c r="O216" s="204"/>
      <c r="P216" s="204"/>
      <c r="Q216" s="204"/>
    </row>
    <row r="217" spans="1:17" ht="39">
      <c r="A217" s="200"/>
      <c r="B217" s="131" t="s">
        <v>9</v>
      </c>
      <c r="C217" s="218">
        <v>12</v>
      </c>
      <c r="D217" s="173" t="s">
        <v>224</v>
      </c>
      <c r="E217" s="299">
        <v>6350</v>
      </c>
      <c r="F217" s="301">
        <v>5450</v>
      </c>
      <c r="G217" s="301">
        <v>4990</v>
      </c>
      <c r="H217" s="301">
        <v>4990</v>
      </c>
      <c r="I217" s="172"/>
      <c r="J217" s="187"/>
      <c r="K217" s="184">
        <f t="shared" si="6"/>
        <v>6350</v>
      </c>
      <c r="L217" s="127">
        <f t="shared" si="7"/>
        <v>0</v>
      </c>
      <c r="M217" s="215" t="str">
        <f>IF(Tabla5[[#This Row],[CANTIDAD]]&gt;0,"Si","")</f>
        <v/>
      </c>
      <c r="N217" s="262"/>
      <c r="O217" s="204"/>
      <c r="P217" s="204"/>
      <c r="Q217" s="204"/>
    </row>
    <row r="218" spans="1:17" ht="39">
      <c r="A218" s="200"/>
      <c r="B218" s="131" t="s">
        <v>9</v>
      </c>
      <c r="C218" s="218">
        <v>13</v>
      </c>
      <c r="D218" s="173" t="s">
        <v>225</v>
      </c>
      <c r="E218" s="299">
        <v>7150</v>
      </c>
      <c r="F218" s="301">
        <v>6350</v>
      </c>
      <c r="G218" s="301">
        <v>5750</v>
      </c>
      <c r="H218" s="301">
        <v>5750</v>
      </c>
      <c r="I218" s="172"/>
      <c r="J218" s="187"/>
      <c r="K218" s="184">
        <f t="shared" si="6"/>
        <v>7150</v>
      </c>
      <c r="L218" s="127">
        <f t="shared" si="7"/>
        <v>0</v>
      </c>
      <c r="M218" s="215" t="str">
        <f>IF(Tabla5[[#This Row],[CANTIDAD]]&gt;0,"Si","")</f>
        <v/>
      </c>
      <c r="N218" s="262"/>
      <c r="O218" s="204"/>
      <c r="P218" s="204"/>
      <c r="Q218" s="204"/>
    </row>
    <row r="219" spans="1:17" ht="39">
      <c r="A219" s="200"/>
      <c r="B219" s="131" t="s">
        <v>9</v>
      </c>
      <c r="C219" s="218">
        <v>14</v>
      </c>
      <c r="D219" s="173" t="s">
        <v>226</v>
      </c>
      <c r="E219" s="299">
        <v>6800</v>
      </c>
      <c r="F219" s="301">
        <v>5990</v>
      </c>
      <c r="G219" s="301">
        <v>5400</v>
      </c>
      <c r="H219" s="301">
        <v>5400</v>
      </c>
      <c r="I219" s="172"/>
      <c r="J219" s="187"/>
      <c r="K219" s="184">
        <f t="shared" si="6"/>
        <v>6800</v>
      </c>
      <c r="L219" s="127">
        <f t="shared" si="7"/>
        <v>0</v>
      </c>
      <c r="M219" s="215" t="str">
        <f>IF(Tabla5[[#This Row],[CANTIDAD]]&gt;0,"Si","")</f>
        <v/>
      </c>
      <c r="N219" s="262"/>
      <c r="O219" s="204"/>
      <c r="P219" s="204"/>
      <c r="Q219" s="204"/>
    </row>
    <row r="220" spans="1:17" ht="39">
      <c r="A220" s="200"/>
      <c r="B220" s="131" t="s">
        <v>9</v>
      </c>
      <c r="C220" s="218">
        <v>15</v>
      </c>
      <c r="D220" s="173" t="s">
        <v>227</v>
      </c>
      <c r="E220" s="299">
        <v>8150</v>
      </c>
      <c r="F220" s="301">
        <v>7150</v>
      </c>
      <c r="G220" s="301">
        <v>6450</v>
      </c>
      <c r="H220" s="301">
        <v>6450</v>
      </c>
      <c r="I220" s="172"/>
      <c r="J220" s="187"/>
      <c r="K220" s="184">
        <f t="shared" si="6"/>
        <v>8150</v>
      </c>
      <c r="L220" s="127">
        <f t="shared" si="7"/>
        <v>0</v>
      </c>
      <c r="M220" s="215" t="str">
        <f>IF(Tabla5[[#This Row],[CANTIDAD]]&gt;0,"Si","")</f>
        <v/>
      </c>
      <c r="N220" s="262"/>
      <c r="O220" s="204"/>
      <c r="P220" s="204"/>
      <c r="Q220" s="204"/>
    </row>
    <row r="221" spans="1:17" ht="39">
      <c r="A221" s="200"/>
      <c r="B221" s="131" t="s">
        <v>9</v>
      </c>
      <c r="C221" s="222">
        <v>16</v>
      </c>
      <c r="D221" s="173" t="s">
        <v>228</v>
      </c>
      <c r="E221" s="299">
        <v>19700</v>
      </c>
      <c r="F221" s="301">
        <v>17990</v>
      </c>
      <c r="G221" s="301">
        <v>16990</v>
      </c>
      <c r="H221" s="301">
        <v>16990</v>
      </c>
      <c r="I221" s="249"/>
      <c r="J221" s="250"/>
      <c r="K221" s="184">
        <f t="shared" si="6"/>
        <v>19700</v>
      </c>
      <c r="L221" s="127">
        <f t="shared" si="7"/>
        <v>0</v>
      </c>
      <c r="M221" s="204"/>
      <c r="N221" s="262"/>
      <c r="O221" s="204"/>
      <c r="P221" s="204"/>
      <c r="Q221" s="204"/>
    </row>
    <row r="222" spans="1:17" ht="76.8">
      <c r="A222" s="200"/>
      <c r="B222" s="131" t="s">
        <v>9</v>
      </c>
      <c r="C222" s="218">
        <v>17</v>
      </c>
      <c r="D222" s="173" t="s">
        <v>229</v>
      </c>
      <c r="E222" s="299">
        <v>13990</v>
      </c>
      <c r="F222" s="301">
        <v>13490</v>
      </c>
      <c r="G222" s="301">
        <v>12490</v>
      </c>
      <c r="H222" s="301">
        <v>12490</v>
      </c>
      <c r="I222" s="172"/>
      <c r="J222" s="187"/>
      <c r="K222" s="184">
        <f t="shared" si="6"/>
        <v>13990</v>
      </c>
      <c r="L222" s="127">
        <f t="shared" si="7"/>
        <v>0</v>
      </c>
      <c r="M222" s="215" t="str">
        <f>IF(Tabla5[[#This Row],[CANTIDAD]]&gt;0,"Si","")</f>
        <v/>
      </c>
      <c r="N222" s="262"/>
      <c r="O222" s="204"/>
      <c r="P222" s="204"/>
      <c r="Q222" s="204"/>
    </row>
    <row r="223" spans="1:17" ht="39">
      <c r="A223" s="200"/>
      <c r="B223" s="131" t="s">
        <v>9</v>
      </c>
      <c r="C223" s="221">
        <v>18</v>
      </c>
      <c r="D223" s="173" t="s">
        <v>513</v>
      </c>
      <c r="E223" s="299">
        <v>8990</v>
      </c>
      <c r="F223" s="301">
        <v>7400</v>
      </c>
      <c r="G223" s="301">
        <v>6500</v>
      </c>
      <c r="H223" s="301">
        <v>6500</v>
      </c>
      <c r="I223" s="249"/>
      <c r="J223" s="187"/>
      <c r="K223" s="184">
        <f t="shared" si="6"/>
        <v>8990</v>
      </c>
      <c r="L223" s="127">
        <f t="shared" si="7"/>
        <v>0</v>
      </c>
      <c r="M223" s="204"/>
      <c r="N223" s="262"/>
      <c r="O223" s="204"/>
      <c r="P223" s="204"/>
      <c r="Q223" s="204"/>
    </row>
    <row r="224" spans="1:17" ht="39">
      <c r="A224" s="200"/>
      <c r="B224" s="131" t="s">
        <v>9</v>
      </c>
      <c r="C224" s="218">
        <v>19</v>
      </c>
      <c r="D224" s="173" t="s">
        <v>230</v>
      </c>
      <c r="E224" s="299">
        <v>6800</v>
      </c>
      <c r="F224" s="301">
        <v>5990</v>
      </c>
      <c r="G224" s="301">
        <v>5400</v>
      </c>
      <c r="H224" s="301">
        <v>5400</v>
      </c>
      <c r="I224" s="172"/>
      <c r="J224" s="187"/>
      <c r="K224" s="184">
        <f t="shared" si="6"/>
        <v>6800</v>
      </c>
      <c r="L224" s="127">
        <f t="shared" si="7"/>
        <v>0</v>
      </c>
      <c r="M224" s="215" t="str">
        <f>IF(Tabla5[[#This Row],[CANTIDAD]]&gt;0,"Si","")</f>
        <v/>
      </c>
      <c r="N224" s="262"/>
      <c r="O224" s="204"/>
      <c r="P224" s="204"/>
      <c r="Q224" s="204"/>
    </row>
    <row r="225" spans="1:17" ht="39">
      <c r="A225" s="200"/>
      <c r="B225" s="131" t="s">
        <v>9</v>
      </c>
      <c r="C225" s="218">
        <v>20</v>
      </c>
      <c r="D225" s="173" t="s">
        <v>231</v>
      </c>
      <c r="E225" s="299">
        <v>8150</v>
      </c>
      <c r="F225" s="301">
        <v>7150</v>
      </c>
      <c r="G225" s="301">
        <v>6450</v>
      </c>
      <c r="H225" s="301">
        <v>6450</v>
      </c>
      <c r="I225" s="172"/>
      <c r="J225" s="187"/>
      <c r="K225" s="184">
        <f t="shared" si="6"/>
        <v>8150</v>
      </c>
      <c r="L225" s="127">
        <f t="shared" si="7"/>
        <v>0</v>
      </c>
      <c r="M225" s="215" t="str">
        <f>IF(Tabla5[[#This Row],[CANTIDAD]]&gt;0,"Si","")</f>
        <v/>
      </c>
      <c r="N225" s="262"/>
      <c r="O225" s="204"/>
      <c r="P225" s="204"/>
      <c r="Q225" s="204"/>
    </row>
    <row r="226" spans="1:17" ht="39">
      <c r="A226" s="200"/>
      <c r="B226" s="131" t="s">
        <v>9</v>
      </c>
      <c r="C226" s="218">
        <v>21</v>
      </c>
      <c r="D226" s="173" t="s">
        <v>232</v>
      </c>
      <c r="E226" s="299">
        <v>7950</v>
      </c>
      <c r="F226" s="168">
        <v>7450</v>
      </c>
      <c r="G226" s="168">
        <v>6790</v>
      </c>
      <c r="H226" s="168">
        <v>6790</v>
      </c>
      <c r="I226" s="168"/>
      <c r="J226" s="187"/>
      <c r="K226" s="184">
        <f t="shared" si="6"/>
        <v>7950</v>
      </c>
      <c r="L226" s="127">
        <f t="shared" si="7"/>
        <v>0</v>
      </c>
      <c r="M226" s="215" t="str">
        <f>IF(Tabla5[[#This Row],[CANTIDAD]]&gt;0,"Si","")</f>
        <v/>
      </c>
      <c r="N226" s="262"/>
      <c r="O226" s="204"/>
      <c r="P226" s="204"/>
      <c r="Q226" s="204"/>
    </row>
    <row r="227" spans="1:17" ht="39">
      <c r="A227" s="200"/>
      <c r="B227" s="131" t="s">
        <v>9</v>
      </c>
      <c r="C227" s="218">
        <v>22</v>
      </c>
      <c r="D227" s="173" t="s">
        <v>233</v>
      </c>
      <c r="E227" s="299">
        <v>8850</v>
      </c>
      <c r="F227" s="168">
        <v>8100</v>
      </c>
      <c r="G227" s="168">
        <v>7490</v>
      </c>
      <c r="H227" s="168">
        <v>7490</v>
      </c>
      <c r="I227" s="168"/>
      <c r="J227" s="187"/>
      <c r="K227" s="184">
        <f t="shared" si="6"/>
        <v>8850</v>
      </c>
      <c r="L227" s="127">
        <f t="shared" si="7"/>
        <v>0</v>
      </c>
      <c r="M227" s="215" t="str">
        <f>IF(Tabla5[[#This Row],[CANTIDAD]]&gt;0,"Si","")</f>
        <v/>
      </c>
      <c r="N227" s="262"/>
      <c r="O227" s="204"/>
      <c r="P227" s="204"/>
      <c r="Q227" s="204"/>
    </row>
    <row r="228" spans="1:17" ht="39">
      <c r="A228" s="200"/>
      <c r="B228" s="131" t="s">
        <v>9</v>
      </c>
      <c r="C228" s="218">
        <v>23</v>
      </c>
      <c r="D228" s="173" t="s">
        <v>234</v>
      </c>
      <c r="E228" s="299">
        <v>6450</v>
      </c>
      <c r="F228" s="168">
        <v>5850</v>
      </c>
      <c r="G228" s="168">
        <v>5300</v>
      </c>
      <c r="H228" s="168">
        <v>5300</v>
      </c>
      <c r="I228" s="168"/>
      <c r="J228" s="187"/>
      <c r="K228" s="184">
        <f t="shared" si="6"/>
        <v>6450</v>
      </c>
      <c r="L228" s="127">
        <f t="shared" si="7"/>
        <v>0</v>
      </c>
      <c r="M228" s="215" t="str">
        <f>IF(Tabla5[[#This Row],[CANTIDAD]]&gt;0,"Si","")</f>
        <v/>
      </c>
      <c r="N228" s="262"/>
      <c r="O228" s="204"/>
      <c r="P228" s="204"/>
      <c r="Q228" s="204"/>
    </row>
    <row r="229" spans="1:17" ht="39">
      <c r="A229" s="200"/>
      <c r="B229" s="131" t="s">
        <v>9</v>
      </c>
      <c r="C229" s="218">
        <v>24</v>
      </c>
      <c r="D229" s="173" t="s">
        <v>235</v>
      </c>
      <c r="E229" s="299">
        <v>8850</v>
      </c>
      <c r="F229" s="168">
        <v>8100</v>
      </c>
      <c r="G229" s="168">
        <v>7490</v>
      </c>
      <c r="H229" s="168">
        <v>7490</v>
      </c>
      <c r="I229" s="168"/>
      <c r="J229" s="187"/>
      <c r="K229" s="184">
        <f t="shared" si="6"/>
        <v>8850</v>
      </c>
      <c r="L229" s="127">
        <f t="shared" si="7"/>
        <v>0</v>
      </c>
      <c r="M229" s="215" t="str">
        <f>IF(Tabla5[[#This Row],[CANTIDAD]]&gt;0,"Si","")</f>
        <v/>
      </c>
      <c r="N229" s="262"/>
      <c r="O229" s="204"/>
      <c r="P229" s="204"/>
      <c r="Q229" s="204"/>
    </row>
    <row r="230" spans="1:17" ht="76.8">
      <c r="A230" s="200"/>
      <c r="B230" s="131" t="s">
        <v>9</v>
      </c>
      <c r="C230" s="218">
        <v>25</v>
      </c>
      <c r="D230" s="173" t="s">
        <v>236</v>
      </c>
      <c r="E230" s="299">
        <v>8350</v>
      </c>
      <c r="F230" s="168">
        <v>7600</v>
      </c>
      <c r="G230" s="168">
        <v>7050</v>
      </c>
      <c r="H230" s="168">
        <v>7050</v>
      </c>
      <c r="I230" s="168"/>
      <c r="J230" s="187"/>
      <c r="K230" s="184">
        <f t="shared" si="6"/>
        <v>8350</v>
      </c>
      <c r="L230" s="127">
        <f t="shared" si="7"/>
        <v>0</v>
      </c>
      <c r="M230" s="215" t="str">
        <f>IF(Tabla5[[#This Row],[CANTIDAD]]&gt;0,"Si","")</f>
        <v/>
      </c>
      <c r="N230" s="262"/>
      <c r="O230" s="204"/>
      <c r="P230" s="204"/>
      <c r="Q230" s="204"/>
    </row>
    <row r="231" spans="1:17" ht="76.8">
      <c r="A231" s="200"/>
      <c r="B231" s="131" t="s">
        <v>9</v>
      </c>
      <c r="C231" s="218">
        <v>26</v>
      </c>
      <c r="D231" s="173" t="s">
        <v>237</v>
      </c>
      <c r="E231" s="299">
        <v>7150</v>
      </c>
      <c r="F231" s="168">
        <v>6350</v>
      </c>
      <c r="G231" s="168">
        <v>5750</v>
      </c>
      <c r="H231" s="168">
        <v>5750</v>
      </c>
      <c r="I231" s="168"/>
      <c r="J231" s="187"/>
      <c r="K231" s="184">
        <f t="shared" si="6"/>
        <v>7150</v>
      </c>
      <c r="L231" s="127">
        <f t="shared" si="7"/>
        <v>0</v>
      </c>
      <c r="M231" s="215" t="str">
        <f>IF(Tabla5[[#This Row],[CANTIDAD]]&gt;0,"Si","")</f>
        <v/>
      </c>
      <c r="N231" s="262"/>
      <c r="O231" s="204"/>
      <c r="P231" s="204"/>
      <c r="Q231" s="204"/>
    </row>
    <row r="232" spans="1:17" ht="76.8">
      <c r="A232" s="200"/>
      <c r="B232" s="131" t="s">
        <v>9</v>
      </c>
      <c r="C232" s="218">
        <v>27</v>
      </c>
      <c r="D232" s="173" t="s">
        <v>238</v>
      </c>
      <c r="E232" s="299">
        <v>6450</v>
      </c>
      <c r="F232" s="168">
        <v>5850</v>
      </c>
      <c r="G232" s="168">
        <v>5300</v>
      </c>
      <c r="H232" s="168">
        <v>5300</v>
      </c>
      <c r="I232" s="168"/>
      <c r="J232" s="187"/>
      <c r="K232" s="184">
        <f t="shared" si="6"/>
        <v>6450</v>
      </c>
      <c r="L232" s="127">
        <f t="shared" si="7"/>
        <v>0</v>
      </c>
      <c r="M232" s="215" t="str">
        <f>IF(Tabla5[[#This Row],[CANTIDAD]]&gt;0,"Si","")</f>
        <v/>
      </c>
      <c r="N232" s="262"/>
      <c r="O232" s="204"/>
      <c r="P232" s="204"/>
      <c r="Q232" s="204"/>
    </row>
    <row r="233" spans="1:17" ht="39">
      <c r="A233" s="200"/>
      <c r="B233" s="131" t="s">
        <v>9</v>
      </c>
      <c r="C233" s="221">
        <v>28</v>
      </c>
      <c r="D233" s="173" t="s">
        <v>514</v>
      </c>
      <c r="E233" s="299">
        <v>9990</v>
      </c>
      <c r="F233" s="301">
        <v>8990</v>
      </c>
      <c r="G233" s="301">
        <v>7500</v>
      </c>
      <c r="H233" s="301">
        <v>7500</v>
      </c>
      <c r="I233" s="249"/>
      <c r="J233" s="187"/>
      <c r="K233" s="184">
        <f>IF(J233&lt;4,E233,IF(J233&lt;10,F233,IF(J233&lt;20,G233,H233)))</f>
        <v>9990</v>
      </c>
      <c r="L233" s="127">
        <f t="shared" si="7"/>
        <v>0</v>
      </c>
      <c r="M233" s="204"/>
      <c r="N233" s="262"/>
      <c r="O233" s="204"/>
      <c r="P233" s="204"/>
      <c r="Q233" s="204"/>
    </row>
    <row r="234" spans="1:17" ht="76.8">
      <c r="A234" s="200"/>
      <c r="B234" s="131" t="s">
        <v>9</v>
      </c>
      <c r="C234" s="218">
        <v>29</v>
      </c>
      <c r="D234" s="173" t="s">
        <v>239</v>
      </c>
      <c r="E234" s="299">
        <v>22990</v>
      </c>
      <c r="F234" s="168">
        <v>19990</v>
      </c>
      <c r="G234" s="168">
        <v>19990</v>
      </c>
      <c r="H234" s="168">
        <v>19990</v>
      </c>
      <c r="I234" s="168"/>
      <c r="J234" s="187"/>
      <c r="K234" s="184">
        <f t="shared" si="6"/>
        <v>22990</v>
      </c>
      <c r="L234" s="127">
        <f t="shared" si="7"/>
        <v>0</v>
      </c>
      <c r="M234" s="215" t="str">
        <f>IF(Tabla5[[#This Row],[CANTIDAD]]&gt;0,"Si","")</f>
        <v/>
      </c>
      <c r="N234" s="262"/>
      <c r="O234" s="204"/>
      <c r="P234" s="204"/>
      <c r="Q234" s="204"/>
    </row>
    <row r="235" spans="1:17" ht="76.8">
      <c r="A235" s="200"/>
      <c r="B235" s="131" t="s">
        <v>9</v>
      </c>
      <c r="C235" s="218">
        <v>30</v>
      </c>
      <c r="D235" s="173" t="s">
        <v>240</v>
      </c>
      <c r="E235" s="299">
        <v>24990</v>
      </c>
      <c r="F235" s="168">
        <v>22990</v>
      </c>
      <c r="G235" s="168">
        <v>22990</v>
      </c>
      <c r="H235" s="168">
        <v>22990</v>
      </c>
      <c r="I235" s="168"/>
      <c r="J235" s="187"/>
      <c r="K235" s="184">
        <f t="shared" si="6"/>
        <v>24990</v>
      </c>
      <c r="L235" s="127">
        <f t="shared" si="7"/>
        <v>0</v>
      </c>
      <c r="M235" s="215" t="str">
        <f>IF(Tabla5[[#This Row],[CANTIDAD]]&gt;0,"Si","")</f>
        <v/>
      </c>
      <c r="N235" s="262"/>
      <c r="O235" s="204"/>
      <c r="P235" s="204"/>
      <c r="Q235" s="204"/>
    </row>
    <row r="236" spans="1:17" ht="76.8">
      <c r="A236" s="200"/>
      <c r="B236" s="131" t="s">
        <v>9</v>
      </c>
      <c r="C236" s="218">
        <v>31</v>
      </c>
      <c r="D236" s="173" t="s">
        <v>241</v>
      </c>
      <c r="E236" s="299">
        <v>22990</v>
      </c>
      <c r="F236" s="168">
        <v>19990</v>
      </c>
      <c r="G236" s="168">
        <v>19990</v>
      </c>
      <c r="H236" s="168">
        <v>19990</v>
      </c>
      <c r="I236" s="168"/>
      <c r="J236" s="187"/>
      <c r="K236" s="184">
        <f t="shared" si="6"/>
        <v>22990</v>
      </c>
      <c r="L236" s="127">
        <f t="shared" si="7"/>
        <v>0</v>
      </c>
      <c r="M236" s="215" t="str">
        <f>IF(Tabla5[[#This Row],[CANTIDAD]]&gt;0,"Si","")</f>
        <v/>
      </c>
      <c r="N236" s="262"/>
      <c r="O236" s="204"/>
      <c r="P236" s="204"/>
      <c r="Q236" s="204"/>
    </row>
    <row r="237" spans="1:17" ht="76.8">
      <c r="A237" s="200"/>
      <c r="B237" s="131" t="s">
        <v>9</v>
      </c>
      <c r="C237" s="218">
        <v>32</v>
      </c>
      <c r="D237" s="173" t="s">
        <v>242</v>
      </c>
      <c r="E237" s="299">
        <v>24990</v>
      </c>
      <c r="F237" s="168">
        <v>21990</v>
      </c>
      <c r="G237" s="168">
        <v>21990</v>
      </c>
      <c r="H237" s="168">
        <v>21990</v>
      </c>
      <c r="I237" s="168"/>
      <c r="J237" s="187"/>
      <c r="K237" s="184">
        <f t="shared" si="6"/>
        <v>24990</v>
      </c>
      <c r="L237" s="127">
        <f t="shared" si="7"/>
        <v>0</v>
      </c>
      <c r="M237" s="215" t="str">
        <f>IF(Tabla5[[#This Row],[CANTIDAD]]&gt;0,"Si","")</f>
        <v/>
      </c>
      <c r="N237" s="262"/>
      <c r="O237" s="204"/>
      <c r="P237" s="204"/>
      <c r="Q237" s="204"/>
    </row>
    <row r="238" spans="1:17" ht="76.8">
      <c r="A238" s="200"/>
      <c r="B238" s="131" t="s">
        <v>9</v>
      </c>
      <c r="C238" s="218">
        <v>33</v>
      </c>
      <c r="D238" s="173" t="s">
        <v>243</v>
      </c>
      <c r="E238" s="299">
        <v>22990</v>
      </c>
      <c r="F238" s="168">
        <v>19990</v>
      </c>
      <c r="G238" s="168">
        <v>19990</v>
      </c>
      <c r="H238" s="168">
        <v>19990</v>
      </c>
      <c r="I238" s="168"/>
      <c r="J238" s="187"/>
      <c r="K238" s="184">
        <f t="shared" si="6"/>
        <v>22990</v>
      </c>
      <c r="L238" s="127">
        <f t="shared" si="7"/>
        <v>0</v>
      </c>
      <c r="M238" s="215" t="str">
        <f>IF(Tabla5[[#This Row],[CANTIDAD]]&gt;0,"Si","")</f>
        <v/>
      </c>
      <c r="N238" s="262"/>
      <c r="O238" s="204"/>
      <c r="P238" s="204"/>
      <c r="Q238" s="204"/>
    </row>
    <row r="239" spans="1:17" ht="76.8">
      <c r="A239" s="200"/>
      <c r="B239" s="131" t="s">
        <v>9</v>
      </c>
      <c r="C239" s="218">
        <v>34</v>
      </c>
      <c r="D239" s="173" t="s">
        <v>244</v>
      </c>
      <c r="E239" s="299">
        <v>27990</v>
      </c>
      <c r="F239" s="168">
        <v>23990</v>
      </c>
      <c r="G239" s="168">
        <v>23990</v>
      </c>
      <c r="H239" s="168">
        <v>23990</v>
      </c>
      <c r="I239" s="168"/>
      <c r="J239" s="187"/>
      <c r="K239" s="184">
        <f t="shared" si="6"/>
        <v>27990</v>
      </c>
      <c r="L239" s="127">
        <f t="shared" si="7"/>
        <v>0</v>
      </c>
      <c r="M239" s="215" t="str">
        <f>IF(Tabla5[[#This Row],[CANTIDAD]]&gt;0,"Si","")</f>
        <v/>
      </c>
      <c r="N239" s="262"/>
      <c r="O239" s="204"/>
      <c r="P239" s="204"/>
      <c r="Q239" s="204"/>
    </row>
    <row r="240" spans="1:17" ht="76.8">
      <c r="A240" s="200"/>
      <c r="B240" s="131" t="s">
        <v>9</v>
      </c>
      <c r="C240" s="218">
        <v>35</v>
      </c>
      <c r="D240" s="173" t="s">
        <v>245</v>
      </c>
      <c r="E240" s="299">
        <v>22990</v>
      </c>
      <c r="F240" s="168">
        <v>19990</v>
      </c>
      <c r="G240" s="168">
        <v>19990</v>
      </c>
      <c r="H240" s="168">
        <v>19990</v>
      </c>
      <c r="I240" s="168"/>
      <c r="J240" s="187"/>
      <c r="K240" s="184">
        <f t="shared" si="6"/>
        <v>22990</v>
      </c>
      <c r="L240" s="127">
        <f t="shared" si="7"/>
        <v>0</v>
      </c>
      <c r="M240" s="215" t="str">
        <f>IF(Tabla5[[#This Row],[CANTIDAD]]&gt;0,"Si","")</f>
        <v/>
      </c>
      <c r="N240" s="262"/>
      <c r="O240" s="204"/>
      <c r="P240" s="204"/>
      <c r="Q240" s="204"/>
    </row>
    <row r="241" spans="1:17" ht="76.8">
      <c r="A241" s="200"/>
      <c r="B241" s="131" t="s">
        <v>9</v>
      </c>
      <c r="C241" s="218">
        <v>36</v>
      </c>
      <c r="D241" s="173" t="s">
        <v>246</v>
      </c>
      <c r="E241" s="299">
        <v>27990</v>
      </c>
      <c r="F241" s="168">
        <v>23990</v>
      </c>
      <c r="G241" s="168">
        <v>23990</v>
      </c>
      <c r="H241" s="168">
        <v>23990</v>
      </c>
      <c r="I241" s="168"/>
      <c r="J241" s="187"/>
      <c r="K241" s="184">
        <f t="shared" si="6"/>
        <v>27990</v>
      </c>
      <c r="L241" s="127">
        <f t="shared" si="7"/>
        <v>0</v>
      </c>
      <c r="M241" s="215" t="str">
        <f>IF(Tabla5[[#This Row],[CANTIDAD]]&gt;0,"Si","")</f>
        <v/>
      </c>
      <c r="N241" s="262"/>
      <c r="O241" s="204"/>
      <c r="P241" s="204"/>
      <c r="Q241" s="204"/>
    </row>
    <row r="242" spans="1:17" ht="76.8">
      <c r="A242" s="200"/>
      <c r="B242" s="131" t="s">
        <v>9</v>
      </c>
      <c r="C242" s="218">
        <v>37</v>
      </c>
      <c r="D242" s="173" t="s">
        <v>247</v>
      </c>
      <c r="E242" s="299">
        <v>27990</v>
      </c>
      <c r="F242" s="168">
        <v>23990</v>
      </c>
      <c r="G242" s="168">
        <v>23990</v>
      </c>
      <c r="H242" s="168">
        <v>23990</v>
      </c>
      <c r="I242" s="168"/>
      <c r="J242" s="187"/>
      <c r="K242" s="184">
        <f t="shared" si="6"/>
        <v>27990</v>
      </c>
      <c r="L242" s="127">
        <f t="shared" si="7"/>
        <v>0</v>
      </c>
      <c r="M242" s="215" t="str">
        <f>IF(Tabla5[[#This Row],[CANTIDAD]]&gt;0,"Si","")</f>
        <v/>
      </c>
      <c r="N242" s="262"/>
      <c r="O242" s="204"/>
      <c r="P242" s="204"/>
      <c r="Q242" s="204"/>
    </row>
    <row r="243" spans="1:17" ht="76.8">
      <c r="A243" s="200"/>
      <c r="B243" s="131" t="s">
        <v>9</v>
      </c>
      <c r="C243" s="218">
        <v>38</v>
      </c>
      <c r="D243" s="173" t="s">
        <v>248</v>
      </c>
      <c r="E243" s="299">
        <v>22990</v>
      </c>
      <c r="F243" s="168">
        <v>19990</v>
      </c>
      <c r="G243" s="168">
        <v>19990</v>
      </c>
      <c r="H243" s="168">
        <v>19990</v>
      </c>
      <c r="I243" s="168"/>
      <c r="J243" s="187"/>
      <c r="K243" s="184">
        <f t="shared" si="6"/>
        <v>22990</v>
      </c>
      <c r="L243" s="127">
        <f t="shared" si="7"/>
        <v>0</v>
      </c>
      <c r="M243" s="215" t="str">
        <f>IF(Tabla5[[#This Row],[CANTIDAD]]&gt;0,"Si","")</f>
        <v/>
      </c>
      <c r="N243" s="262"/>
      <c r="O243" s="204"/>
      <c r="P243" s="204"/>
      <c r="Q243" s="204"/>
    </row>
    <row r="244" spans="1:17" ht="39">
      <c r="A244" s="200"/>
      <c r="B244" s="131" t="s">
        <v>9</v>
      </c>
      <c r="C244" s="218">
        <v>39</v>
      </c>
      <c r="D244" s="173" t="s">
        <v>249</v>
      </c>
      <c r="E244" s="299">
        <v>23990</v>
      </c>
      <c r="F244" s="168">
        <v>20990</v>
      </c>
      <c r="G244" s="168">
        <v>20990</v>
      </c>
      <c r="H244" s="168">
        <v>20990</v>
      </c>
      <c r="I244" s="168"/>
      <c r="J244" s="187"/>
      <c r="K244" s="184">
        <f t="shared" si="6"/>
        <v>23990</v>
      </c>
      <c r="L244" s="127">
        <f t="shared" si="7"/>
        <v>0</v>
      </c>
      <c r="M244" s="215" t="str">
        <f>IF(Tabla5[[#This Row],[CANTIDAD]]&gt;0,"Si","")</f>
        <v/>
      </c>
      <c r="N244" s="262"/>
      <c r="O244" s="204"/>
      <c r="P244" s="204"/>
      <c r="Q244" s="204"/>
    </row>
    <row r="245" spans="1:17" ht="39">
      <c r="A245" s="200"/>
      <c r="B245" s="131"/>
      <c r="C245" s="218">
        <v>40</v>
      </c>
      <c r="D245" s="173" t="s">
        <v>511</v>
      </c>
      <c r="E245" s="299">
        <v>36990</v>
      </c>
      <c r="F245" s="299">
        <v>36990</v>
      </c>
      <c r="G245" s="299">
        <v>36990</v>
      </c>
      <c r="H245" s="299">
        <v>36990</v>
      </c>
      <c r="I245" s="168"/>
      <c r="J245" s="187"/>
      <c r="K245" s="184">
        <f t="shared" si="6"/>
        <v>36990</v>
      </c>
      <c r="L245" s="127">
        <f t="shared" si="7"/>
        <v>0</v>
      </c>
      <c r="M245" s="215" t="str">
        <f>IF(Tabla5[[#This Row],[CANTIDAD]]&gt;0,"Si","")</f>
        <v/>
      </c>
      <c r="N245" s="262"/>
      <c r="O245" s="204"/>
      <c r="P245" s="204"/>
      <c r="Q245" s="204"/>
    </row>
    <row r="246" spans="1:17" ht="39">
      <c r="A246" s="200"/>
      <c r="B246" s="131"/>
      <c r="C246" s="218">
        <v>41</v>
      </c>
      <c r="D246" s="173" t="s">
        <v>512</v>
      </c>
      <c r="E246" s="299">
        <v>69990</v>
      </c>
      <c r="F246" s="299">
        <v>69990</v>
      </c>
      <c r="G246" s="299">
        <v>69990</v>
      </c>
      <c r="H246" s="299">
        <v>69990</v>
      </c>
      <c r="I246" s="168"/>
      <c r="J246" s="187"/>
      <c r="K246" s="184">
        <f>IF(J246&lt;4,E246,IF(J246&lt;10,F246,IF(J246&lt;20,G246,H246)))</f>
        <v>69990</v>
      </c>
      <c r="L246" s="127">
        <f t="shared" si="7"/>
        <v>0</v>
      </c>
      <c r="M246" s="215" t="str">
        <f>IF(Tabla5[[#This Row],[CANTIDAD]]&gt;0,"Si","")</f>
        <v/>
      </c>
      <c r="N246" s="264"/>
      <c r="O246" s="205"/>
      <c r="P246" s="205"/>
      <c r="Q246" s="204"/>
    </row>
    <row r="247" spans="1:17" ht="39">
      <c r="A247" s="200"/>
      <c r="B247" s="115"/>
      <c r="C247" s="218"/>
      <c r="D247" s="173"/>
      <c r="E247" s="299"/>
      <c r="F247" s="168"/>
      <c r="G247" s="168"/>
      <c r="H247" s="168"/>
      <c r="I247" s="168"/>
      <c r="J247" s="187"/>
      <c r="K247" s="184">
        <f t="shared" si="6"/>
        <v>0</v>
      </c>
      <c r="L247" s="127">
        <f t="shared" si="7"/>
        <v>0</v>
      </c>
      <c r="M247" s="215" t="str">
        <f>IF(Tabla5[[#This Row],[CANTIDAD]]&gt;0,"Si","")</f>
        <v/>
      </c>
      <c r="N247" s="263"/>
      <c r="O247" s="30"/>
      <c r="P247" s="30"/>
      <c r="Q247" s="204"/>
    </row>
    <row r="248" spans="1:17" ht="39">
      <c r="A248" s="200"/>
      <c r="B248" s="132"/>
      <c r="C248" s="218"/>
      <c r="D248" s="173"/>
      <c r="E248" s="195"/>
      <c r="F248" s="168"/>
      <c r="G248" s="168"/>
      <c r="H248" s="168"/>
      <c r="I248" s="168"/>
      <c r="J248" s="187"/>
      <c r="K248" s="184">
        <f t="shared" si="6"/>
        <v>0</v>
      </c>
      <c r="L248" s="127">
        <f t="shared" si="7"/>
        <v>0</v>
      </c>
      <c r="M248" s="215" t="str">
        <f>IF(Tabla5[[#This Row],[CANTIDAD]]&gt;0,"Si","")</f>
        <v/>
      </c>
      <c r="N248" s="262"/>
      <c r="O248" s="204"/>
      <c r="P248" s="204"/>
      <c r="Q248" s="204"/>
    </row>
    <row r="249" spans="1:17" ht="76.8">
      <c r="A249" s="200"/>
      <c r="B249" s="132" t="s">
        <v>10</v>
      </c>
      <c r="C249" s="218">
        <v>1</v>
      </c>
      <c r="D249" s="173" t="s">
        <v>250</v>
      </c>
      <c r="E249" s="195">
        <v>27990</v>
      </c>
      <c r="F249" s="168">
        <v>24990</v>
      </c>
      <c r="G249" s="168">
        <v>24990</v>
      </c>
      <c r="H249" s="168">
        <v>24990</v>
      </c>
      <c r="I249" s="168"/>
      <c r="J249" s="187"/>
      <c r="K249" s="184">
        <f t="shared" si="6"/>
        <v>27990</v>
      </c>
      <c r="L249" s="127">
        <f t="shared" si="7"/>
        <v>0</v>
      </c>
      <c r="M249" s="215" t="str">
        <f>IF(Tabla5[[#This Row],[CANTIDAD]]&gt;0,"Si","")</f>
        <v/>
      </c>
      <c r="N249" s="262"/>
      <c r="O249" s="204"/>
      <c r="P249" s="204"/>
      <c r="Q249" s="204"/>
    </row>
    <row r="250" spans="1:17" ht="76.8">
      <c r="A250" s="200"/>
      <c r="B250" s="132" t="s">
        <v>10</v>
      </c>
      <c r="C250" s="218">
        <v>2</v>
      </c>
      <c r="D250" s="173" t="s">
        <v>251</v>
      </c>
      <c r="E250" s="299">
        <v>39990</v>
      </c>
      <c r="F250" s="301">
        <v>36990</v>
      </c>
      <c r="G250" s="301">
        <v>36990</v>
      </c>
      <c r="H250" s="301">
        <v>36990</v>
      </c>
      <c r="I250" s="168"/>
      <c r="J250" s="187"/>
      <c r="K250" s="184">
        <f t="shared" si="6"/>
        <v>39990</v>
      </c>
      <c r="L250" s="127">
        <f t="shared" si="7"/>
        <v>0</v>
      </c>
      <c r="M250" s="215" t="str">
        <f>IF(Tabla5[[#This Row],[CANTIDAD]]&gt;0,"Si","")</f>
        <v/>
      </c>
      <c r="N250" s="262"/>
      <c r="O250" s="204"/>
      <c r="P250" s="204"/>
      <c r="Q250" s="204"/>
    </row>
    <row r="251" spans="1:17" ht="76.8">
      <c r="A251" s="200"/>
      <c r="B251" s="132" t="s">
        <v>10</v>
      </c>
      <c r="C251" s="218">
        <v>3</v>
      </c>
      <c r="D251" s="173" t="s">
        <v>252</v>
      </c>
      <c r="E251" s="299">
        <v>23750</v>
      </c>
      <c r="F251" s="299">
        <v>23750</v>
      </c>
      <c r="G251" s="299">
        <v>23750</v>
      </c>
      <c r="H251" s="299">
        <v>23750</v>
      </c>
      <c r="I251" s="168"/>
      <c r="J251" s="187"/>
      <c r="K251" s="184">
        <f t="shared" ref="K251:K282" si="8">IF(J251&lt;4,E251,IF(J251&lt;10,F251,IF(J251&lt;20,G251,H251)))</f>
        <v>23750</v>
      </c>
      <c r="L251" s="127">
        <f t="shared" si="7"/>
        <v>0</v>
      </c>
      <c r="M251" s="215" t="str">
        <f>IF(Tabla5[[#This Row],[CANTIDAD]]&gt;0,"Si","")</f>
        <v/>
      </c>
      <c r="N251" s="262"/>
      <c r="O251" s="204"/>
      <c r="P251" s="204"/>
      <c r="Q251" s="204"/>
    </row>
    <row r="252" spans="1:17" ht="39">
      <c r="A252" s="200"/>
      <c r="B252" s="132" t="s">
        <v>10</v>
      </c>
      <c r="C252" s="218">
        <v>4</v>
      </c>
      <c r="D252" s="173" t="s">
        <v>253</v>
      </c>
      <c r="E252" s="299">
        <v>14700</v>
      </c>
      <c r="F252" s="299">
        <v>14700</v>
      </c>
      <c r="G252" s="299">
        <v>14700</v>
      </c>
      <c r="H252" s="299">
        <v>14700</v>
      </c>
      <c r="I252" s="168"/>
      <c r="J252" s="187"/>
      <c r="K252" s="184">
        <f t="shared" si="8"/>
        <v>14700</v>
      </c>
      <c r="L252" s="127">
        <f t="shared" si="7"/>
        <v>0</v>
      </c>
      <c r="M252" s="215" t="str">
        <f>IF(Tabla5[[#This Row],[CANTIDAD]]&gt;0,"Si","")</f>
        <v/>
      </c>
      <c r="N252" s="262"/>
      <c r="O252" s="204"/>
      <c r="P252" s="204"/>
      <c r="Q252" s="204"/>
    </row>
    <row r="253" spans="1:17" ht="39">
      <c r="A253" s="200"/>
      <c r="B253" s="132" t="s">
        <v>10</v>
      </c>
      <c r="C253" s="218">
        <v>5</v>
      </c>
      <c r="D253" s="173" t="s">
        <v>254</v>
      </c>
      <c r="E253" s="299">
        <v>2100</v>
      </c>
      <c r="F253" s="299">
        <v>2100</v>
      </c>
      <c r="G253" s="299">
        <v>2100</v>
      </c>
      <c r="H253" s="299">
        <v>2100</v>
      </c>
      <c r="I253" s="168"/>
      <c r="J253" s="187"/>
      <c r="K253" s="184">
        <f t="shared" si="8"/>
        <v>2100</v>
      </c>
      <c r="L253" s="127">
        <f t="shared" si="7"/>
        <v>0</v>
      </c>
      <c r="M253" s="215" t="str">
        <f>IF(Tabla5[[#This Row],[CANTIDAD]]&gt;0,"Si","")</f>
        <v/>
      </c>
      <c r="N253" s="262"/>
      <c r="O253" s="204"/>
      <c r="P253" s="204"/>
      <c r="Q253" s="204"/>
    </row>
    <row r="254" spans="1:17" ht="39">
      <c r="A254" s="200"/>
      <c r="B254" s="132" t="s">
        <v>10</v>
      </c>
      <c r="C254" s="218">
        <v>6</v>
      </c>
      <c r="D254" s="173" t="s">
        <v>255</v>
      </c>
      <c r="E254" s="299">
        <v>8800</v>
      </c>
      <c r="F254" s="299">
        <v>8800</v>
      </c>
      <c r="G254" s="299">
        <v>8800</v>
      </c>
      <c r="H254" s="299">
        <v>8800</v>
      </c>
      <c r="I254" s="168"/>
      <c r="J254" s="187"/>
      <c r="K254" s="184">
        <f t="shared" si="8"/>
        <v>8800</v>
      </c>
      <c r="L254" s="127">
        <f t="shared" si="7"/>
        <v>0</v>
      </c>
      <c r="M254" s="215" t="str">
        <f>IF(Tabla5[[#This Row],[CANTIDAD]]&gt;0,"Si","")</f>
        <v/>
      </c>
      <c r="N254" s="262"/>
      <c r="O254" s="204"/>
      <c r="P254" s="204"/>
      <c r="Q254" s="204"/>
    </row>
    <row r="255" spans="1:17" ht="39">
      <c r="A255" s="200"/>
      <c r="B255" s="132" t="s">
        <v>10</v>
      </c>
      <c r="C255" s="218">
        <v>7</v>
      </c>
      <c r="D255" s="173" t="s">
        <v>256</v>
      </c>
      <c r="E255" s="299">
        <v>8000</v>
      </c>
      <c r="F255" s="299">
        <v>8000</v>
      </c>
      <c r="G255" s="299">
        <v>8000</v>
      </c>
      <c r="H255" s="299">
        <v>8000</v>
      </c>
      <c r="I255" s="168"/>
      <c r="J255" s="187"/>
      <c r="K255" s="184">
        <f t="shared" si="8"/>
        <v>8000</v>
      </c>
      <c r="L255" s="127">
        <f t="shared" si="7"/>
        <v>0</v>
      </c>
      <c r="M255" s="215" t="str">
        <f>IF(Tabla5[[#This Row],[CANTIDAD]]&gt;0,"Si","")</f>
        <v/>
      </c>
      <c r="N255" s="262"/>
      <c r="O255" s="204"/>
      <c r="P255" s="204"/>
      <c r="Q255" s="204"/>
    </row>
    <row r="256" spans="1:17" ht="39">
      <c r="A256" s="200"/>
      <c r="B256" s="132" t="s">
        <v>10</v>
      </c>
      <c r="C256" s="218">
        <v>8</v>
      </c>
      <c r="D256" s="173" t="s">
        <v>257</v>
      </c>
      <c r="E256" s="299">
        <v>1700</v>
      </c>
      <c r="F256" s="299">
        <v>1700</v>
      </c>
      <c r="G256" s="299">
        <v>1700</v>
      </c>
      <c r="H256" s="299">
        <v>1700</v>
      </c>
      <c r="I256" s="168"/>
      <c r="J256" s="187"/>
      <c r="K256" s="184">
        <f t="shared" si="8"/>
        <v>1700</v>
      </c>
      <c r="L256" s="127">
        <f t="shared" si="7"/>
        <v>0</v>
      </c>
      <c r="M256" s="215" t="str">
        <f>IF(Tabla5[[#This Row],[CANTIDAD]]&gt;0,"Si","")</f>
        <v/>
      </c>
      <c r="N256" s="262"/>
      <c r="O256" s="204"/>
      <c r="P256" s="204"/>
      <c r="Q256" s="204"/>
    </row>
    <row r="257" spans="1:17" ht="76.8">
      <c r="A257" s="200"/>
      <c r="B257" s="132" t="s">
        <v>10</v>
      </c>
      <c r="C257" s="218">
        <v>9</v>
      </c>
      <c r="D257" s="173" t="s">
        <v>258</v>
      </c>
      <c r="E257" s="299">
        <v>3450</v>
      </c>
      <c r="F257" s="299">
        <v>3450</v>
      </c>
      <c r="G257" s="299">
        <v>3450</v>
      </c>
      <c r="H257" s="299">
        <v>3450</v>
      </c>
      <c r="I257" s="168"/>
      <c r="J257" s="187"/>
      <c r="K257" s="184">
        <f t="shared" si="8"/>
        <v>3450</v>
      </c>
      <c r="L257" s="127">
        <f t="shared" si="7"/>
        <v>0</v>
      </c>
      <c r="M257" s="215" t="str">
        <f>IF(Tabla5[[#This Row],[CANTIDAD]]&gt;0,"Si","")</f>
        <v/>
      </c>
      <c r="N257" s="262"/>
      <c r="O257" s="204"/>
      <c r="P257" s="204"/>
      <c r="Q257" s="204"/>
    </row>
    <row r="258" spans="1:17" ht="39">
      <c r="A258" s="200"/>
      <c r="B258" s="132" t="s">
        <v>10</v>
      </c>
      <c r="C258" s="218">
        <v>10</v>
      </c>
      <c r="D258" s="173" t="s">
        <v>259</v>
      </c>
      <c r="E258" s="299">
        <v>1250</v>
      </c>
      <c r="F258" s="299">
        <v>1250</v>
      </c>
      <c r="G258" s="299">
        <v>1250</v>
      </c>
      <c r="H258" s="299">
        <v>1250</v>
      </c>
      <c r="I258" s="168"/>
      <c r="J258" s="187"/>
      <c r="K258" s="184">
        <f t="shared" si="8"/>
        <v>1250</v>
      </c>
      <c r="L258" s="127">
        <f t="shared" si="7"/>
        <v>0</v>
      </c>
      <c r="M258" s="215" t="str">
        <f>IF(Tabla5[[#This Row],[CANTIDAD]]&gt;0,"Si","")</f>
        <v/>
      </c>
      <c r="N258" s="262"/>
      <c r="O258" s="204"/>
      <c r="P258" s="204"/>
      <c r="Q258" s="204"/>
    </row>
    <row r="259" spans="1:17" ht="76.8">
      <c r="A259" s="200"/>
      <c r="B259" s="132" t="s">
        <v>10</v>
      </c>
      <c r="C259" s="218">
        <v>11</v>
      </c>
      <c r="D259" s="173" t="s">
        <v>260</v>
      </c>
      <c r="E259" s="299">
        <v>4000</v>
      </c>
      <c r="F259" s="299">
        <v>4000</v>
      </c>
      <c r="G259" s="299">
        <v>4000</v>
      </c>
      <c r="H259" s="299">
        <v>4000</v>
      </c>
      <c r="I259" s="168"/>
      <c r="J259" s="187"/>
      <c r="K259" s="184">
        <f t="shared" si="8"/>
        <v>4000</v>
      </c>
      <c r="L259" s="127">
        <f t="shared" si="7"/>
        <v>0</v>
      </c>
      <c r="M259" s="215" t="str">
        <f>IF(Tabla5[[#This Row],[CANTIDAD]]&gt;0,"Si","")</f>
        <v/>
      </c>
      <c r="N259" s="262"/>
      <c r="O259" s="204"/>
      <c r="P259" s="204"/>
      <c r="Q259" s="204"/>
    </row>
    <row r="260" spans="1:17" ht="39">
      <c r="A260" s="200"/>
      <c r="B260" s="132" t="s">
        <v>10</v>
      </c>
      <c r="C260" s="218">
        <v>12</v>
      </c>
      <c r="D260" s="173" t="s">
        <v>425</v>
      </c>
      <c r="E260" s="299">
        <v>1000</v>
      </c>
      <c r="F260" s="299">
        <v>1000</v>
      </c>
      <c r="G260" s="299">
        <v>1000</v>
      </c>
      <c r="H260" s="299">
        <v>1000</v>
      </c>
      <c r="I260" s="168"/>
      <c r="J260" s="187"/>
      <c r="K260" s="184">
        <f t="shared" si="8"/>
        <v>1000</v>
      </c>
      <c r="L260" s="127">
        <f t="shared" si="7"/>
        <v>0</v>
      </c>
      <c r="M260" s="215" t="str">
        <f>IF(Tabla5[[#This Row],[CANTIDAD]]&gt;0,"Si","")</f>
        <v/>
      </c>
      <c r="N260" s="262"/>
      <c r="O260" s="204"/>
      <c r="P260" s="204"/>
      <c r="Q260" s="204"/>
    </row>
    <row r="261" spans="1:17" ht="76.8">
      <c r="A261" s="200"/>
      <c r="B261" s="132" t="s">
        <v>10</v>
      </c>
      <c r="C261" s="218">
        <v>13</v>
      </c>
      <c r="D261" s="173" t="s">
        <v>261</v>
      </c>
      <c r="E261" s="299">
        <v>9500</v>
      </c>
      <c r="F261" s="299">
        <v>9500</v>
      </c>
      <c r="G261" s="299">
        <v>9500</v>
      </c>
      <c r="H261" s="299">
        <v>9500</v>
      </c>
      <c r="I261" s="168"/>
      <c r="J261" s="187"/>
      <c r="K261" s="184">
        <f t="shared" si="8"/>
        <v>9500</v>
      </c>
      <c r="L261" s="127">
        <f t="shared" si="7"/>
        <v>0</v>
      </c>
      <c r="M261" s="215" t="str">
        <f>IF(Tabla5[[#This Row],[CANTIDAD]]&gt;0,"Si","")</f>
        <v/>
      </c>
      <c r="N261" s="262"/>
      <c r="O261" s="204"/>
      <c r="P261" s="204"/>
      <c r="Q261" s="204"/>
    </row>
    <row r="262" spans="1:17" ht="39">
      <c r="A262" s="200"/>
      <c r="B262" s="132" t="s">
        <v>10</v>
      </c>
      <c r="C262" s="218">
        <v>14</v>
      </c>
      <c r="D262" s="173" t="s">
        <v>262</v>
      </c>
      <c r="E262" s="299">
        <v>11000</v>
      </c>
      <c r="F262" s="299">
        <v>11000</v>
      </c>
      <c r="G262" s="299">
        <v>11000</v>
      </c>
      <c r="H262" s="299">
        <v>11000</v>
      </c>
      <c r="I262" s="168"/>
      <c r="J262" s="187"/>
      <c r="K262" s="184">
        <f t="shared" si="8"/>
        <v>11000</v>
      </c>
      <c r="L262" s="127">
        <f t="shared" si="7"/>
        <v>0</v>
      </c>
      <c r="M262" s="215" t="str">
        <f>IF(Tabla5[[#This Row],[CANTIDAD]]&gt;0,"Si","")</f>
        <v/>
      </c>
      <c r="N262" s="262"/>
      <c r="O262" s="204"/>
      <c r="P262" s="204"/>
      <c r="Q262" s="204"/>
    </row>
    <row r="263" spans="1:17" ht="39">
      <c r="A263" s="200"/>
      <c r="B263" s="132" t="s">
        <v>10</v>
      </c>
      <c r="C263" s="218">
        <v>15</v>
      </c>
      <c r="D263" s="173" t="s">
        <v>263</v>
      </c>
      <c r="E263" s="299">
        <v>12800</v>
      </c>
      <c r="F263" s="299">
        <v>12800</v>
      </c>
      <c r="G263" s="299">
        <v>12800</v>
      </c>
      <c r="H263" s="299">
        <v>12800</v>
      </c>
      <c r="I263" s="168"/>
      <c r="J263" s="187"/>
      <c r="K263" s="184">
        <f t="shared" si="8"/>
        <v>12800</v>
      </c>
      <c r="L263" s="127">
        <f t="shared" si="7"/>
        <v>0</v>
      </c>
      <c r="M263" s="215" t="str">
        <f>IF(Tabla5[[#This Row],[CANTIDAD]]&gt;0,"Si","")</f>
        <v/>
      </c>
      <c r="N263" s="262"/>
      <c r="O263" s="204"/>
      <c r="P263" s="204"/>
      <c r="Q263" s="204"/>
    </row>
    <row r="264" spans="1:17" ht="76.8">
      <c r="A264" s="200"/>
      <c r="B264" s="132" t="s">
        <v>10</v>
      </c>
      <c r="C264" s="218">
        <v>16</v>
      </c>
      <c r="D264" s="173" t="s">
        <v>264</v>
      </c>
      <c r="E264" s="299">
        <v>16990</v>
      </c>
      <c r="F264" s="299">
        <v>16990</v>
      </c>
      <c r="G264" s="299">
        <v>16990</v>
      </c>
      <c r="H264" s="299">
        <v>16990</v>
      </c>
      <c r="I264" s="168"/>
      <c r="J264" s="187"/>
      <c r="K264" s="184">
        <f t="shared" si="8"/>
        <v>16990</v>
      </c>
      <c r="L264" s="127">
        <f t="shared" si="7"/>
        <v>0</v>
      </c>
      <c r="M264" s="215" t="str">
        <f>IF(Tabla5[[#This Row],[CANTIDAD]]&gt;0,"Si","")</f>
        <v/>
      </c>
      <c r="N264" s="262"/>
      <c r="O264" s="204"/>
      <c r="P264" s="204"/>
      <c r="Q264" s="204"/>
    </row>
    <row r="265" spans="1:17" ht="76.8">
      <c r="A265" s="200"/>
      <c r="B265" s="132" t="s">
        <v>10</v>
      </c>
      <c r="C265" s="218">
        <v>17</v>
      </c>
      <c r="D265" s="173" t="s">
        <v>265</v>
      </c>
      <c r="E265" s="299">
        <v>18990</v>
      </c>
      <c r="F265" s="299">
        <v>18990</v>
      </c>
      <c r="G265" s="299">
        <v>18990</v>
      </c>
      <c r="H265" s="299">
        <v>18990</v>
      </c>
      <c r="I265" s="168"/>
      <c r="J265" s="187"/>
      <c r="K265" s="184">
        <f t="shared" si="8"/>
        <v>18990</v>
      </c>
      <c r="L265" s="127">
        <f t="shared" si="7"/>
        <v>0</v>
      </c>
      <c r="M265" s="215" t="str">
        <f>IF(Tabla5[[#This Row],[CANTIDAD]]&gt;0,"Si","")</f>
        <v/>
      </c>
      <c r="N265" s="262"/>
      <c r="O265" s="204"/>
      <c r="P265" s="204"/>
      <c r="Q265" s="204"/>
    </row>
    <row r="266" spans="1:17" ht="76.8">
      <c r="A266" s="200"/>
      <c r="B266" s="132" t="s">
        <v>10</v>
      </c>
      <c r="C266" s="218">
        <v>18</v>
      </c>
      <c r="D266" s="173" t="s">
        <v>266</v>
      </c>
      <c r="E266" s="299">
        <v>24990</v>
      </c>
      <c r="F266" s="299">
        <v>24990</v>
      </c>
      <c r="G266" s="299">
        <v>24990</v>
      </c>
      <c r="H266" s="299">
        <v>24990</v>
      </c>
      <c r="I266" s="168"/>
      <c r="J266" s="187"/>
      <c r="K266" s="184">
        <f t="shared" si="8"/>
        <v>24990</v>
      </c>
      <c r="L266" s="127">
        <f t="shared" si="7"/>
        <v>0</v>
      </c>
      <c r="M266" s="215" t="str">
        <f>IF(Tabla5[[#This Row],[CANTIDAD]]&gt;0,"Si","")</f>
        <v/>
      </c>
      <c r="N266" s="262"/>
      <c r="O266" s="204"/>
      <c r="P266" s="204"/>
      <c r="Q266" s="204"/>
    </row>
    <row r="267" spans="1:17" ht="76.8">
      <c r="A267" s="200"/>
      <c r="B267" s="132" t="s">
        <v>10</v>
      </c>
      <c r="C267" s="218">
        <v>19</v>
      </c>
      <c r="D267" s="173" t="s">
        <v>267</v>
      </c>
      <c r="E267" s="299">
        <v>16990</v>
      </c>
      <c r="F267" s="299">
        <v>16990</v>
      </c>
      <c r="G267" s="299">
        <v>16990</v>
      </c>
      <c r="H267" s="299">
        <v>16990</v>
      </c>
      <c r="I267" s="168"/>
      <c r="J267" s="187"/>
      <c r="K267" s="184">
        <f t="shared" si="8"/>
        <v>16990</v>
      </c>
      <c r="L267" s="127">
        <f t="shared" si="7"/>
        <v>0</v>
      </c>
      <c r="M267" s="215" t="str">
        <f>IF(Tabla5[[#This Row],[CANTIDAD]]&gt;0,"Si","")</f>
        <v/>
      </c>
      <c r="N267" s="262"/>
      <c r="O267" s="204"/>
      <c r="P267" s="204"/>
      <c r="Q267" s="204"/>
    </row>
    <row r="268" spans="1:17" ht="76.8">
      <c r="A268" s="200"/>
      <c r="B268" s="132" t="s">
        <v>10</v>
      </c>
      <c r="C268" s="218">
        <v>20</v>
      </c>
      <c r="D268" s="173" t="s">
        <v>268</v>
      </c>
      <c r="E268" s="299">
        <v>13500</v>
      </c>
      <c r="F268" s="299">
        <v>13500</v>
      </c>
      <c r="G268" s="299">
        <v>13500</v>
      </c>
      <c r="H268" s="299">
        <v>13500</v>
      </c>
      <c r="I268" s="168"/>
      <c r="J268" s="187"/>
      <c r="K268" s="184">
        <f t="shared" si="8"/>
        <v>13500</v>
      </c>
      <c r="L268" s="127">
        <f t="shared" si="7"/>
        <v>0</v>
      </c>
      <c r="M268" s="215" t="str">
        <f>IF(Tabla5[[#This Row],[CANTIDAD]]&gt;0,"Si","")</f>
        <v/>
      </c>
      <c r="N268" s="262"/>
      <c r="O268" s="204"/>
      <c r="P268" s="204"/>
      <c r="Q268" s="204"/>
    </row>
    <row r="269" spans="1:17" ht="76.8">
      <c r="A269" s="200"/>
      <c r="B269" s="132" t="s">
        <v>10</v>
      </c>
      <c r="C269" s="218">
        <v>21</v>
      </c>
      <c r="D269" s="173" t="s">
        <v>269</v>
      </c>
      <c r="E269" s="299">
        <v>3890</v>
      </c>
      <c r="F269" s="299">
        <v>3890</v>
      </c>
      <c r="G269" s="299">
        <v>3890</v>
      </c>
      <c r="H269" s="299">
        <v>3890</v>
      </c>
      <c r="I269" s="168"/>
      <c r="J269" s="187"/>
      <c r="K269" s="184">
        <f t="shared" si="8"/>
        <v>3890</v>
      </c>
      <c r="L269" s="127">
        <f t="shared" si="7"/>
        <v>0</v>
      </c>
      <c r="M269" s="215" t="str">
        <f>IF(Tabla5[[#This Row],[CANTIDAD]]&gt;0,"Si","")</f>
        <v/>
      </c>
      <c r="N269" s="262"/>
      <c r="O269" s="204"/>
      <c r="P269" s="204"/>
      <c r="Q269" s="204"/>
    </row>
    <row r="270" spans="1:17" ht="39">
      <c r="A270" s="200"/>
      <c r="B270" s="132" t="s">
        <v>10</v>
      </c>
      <c r="C270" s="218">
        <v>22</v>
      </c>
      <c r="D270" s="173" t="s">
        <v>270</v>
      </c>
      <c r="E270" s="299">
        <v>300</v>
      </c>
      <c r="F270" s="299">
        <v>300</v>
      </c>
      <c r="G270" s="299">
        <v>300</v>
      </c>
      <c r="H270" s="299">
        <v>300</v>
      </c>
      <c r="I270" s="168"/>
      <c r="J270" s="187"/>
      <c r="K270" s="184">
        <f t="shared" si="8"/>
        <v>300</v>
      </c>
      <c r="L270" s="127">
        <f t="shared" si="7"/>
        <v>0</v>
      </c>
      <c r="M270" s="215" t="str">
        <f>IF(Tabla5[[#This Row],[CANTIDAD]]&gt;0,"Si","")</f>
        <v/>
      </c>
      <c r="N270" s="262"/>
      <c r="O270" s="204"/>
      <c r="P270" s="204"/>
      <c r="Q270" s="204"/>
    </row>
    <row r="271" spans="1:17" ht="76.8">
      <c r="A271" s="200"/>
      <c r="B271" s="132" t="s">
        <v>10</v>
      </c>
      <c r="C271" s="218">
        <v>23</v>
      </c>
      <c r="D271" s="173" t="s">
        <v>271</v>
      </c>
      <c r="E271" s="299">
        <v>1600</v>
      </c>
      <c r="F271" s="299">
        <v>1600</v>
      </c>
      <c r="G271" s="299">
        <v>1600</v>
      </c>
      <c r="H271" s="299">
        <v>1600</v>
      </c>
      <c r="I271" s="168"/>
      <c r="J271" s="187"/>
      <c r="K271" s="184">
        <f t="shared" si="8"/>
        <v>1600</v>
      </c>
      <c r="L271" s="127">
        <f t="shared" si="7"/>
        <v>0</v>
      </c>
      <c r="M271" s="215" t="str">
        <f>IF(Tabla5[[#This Row],[CANTIDAD]]&gt;0,"Si","")</f>
        <v/>
      </c>
      <c r="N271" s="262"/>
      <c r="O271" s="204"/>
      <c r="P271" s="204"/>
      <c r="Q271" s="204"/>
    </row>
    <row r="272" spans="1:17" ht="76.8">
      <c r="A272" s="200"/>
      <c r="B272" s="132" t="s">
        <v>10</v>
      </c>
      <c r="C272" s="218">
        <v>24</v>
      </c>
      <c r="D272" s="173" t="s">
        <v>272</v>
      </c>
      <c r="E272" s="299">
        <v>1790</v>
      </c>
      <c r="F272" s="299">
        <v>1790</v>
      </c>
      <c r="G272" s="299">
        <v>1790</v>
      </c>
      <c r="H272" s="299">
        <v>1790</v>
      </c>
      <c r="I272" s="168"/>
      <c r="J272" s="187"/>
      <c r="K272" s="184">
        <f t="shared" si="8"/>
        <v>1790</v>
      </c>
      <c r="L272" s="127">
        <f t="shared" ref="L272:L335" si="9">J272*K272</f>
        <v>0</v>
      </c>
      <c r="M272" s="215" t="str">
        <f>IF(Tabla5[[#This Row],[CANTIDAD]]&gt;0,"Si","")</f>
        <v/>
      </c>
      <c r="N272" s="262"/>
      <c r="O272" s="204"/>
      <c r="P272" s="204"/>
      <c r="Q272" s="204"/>
    </row>
    <row r="273" spans="1:17" ht="39">
      <c r="A273" s="200"/>
      <c r="B273" s="132" t="s">
        <v>10</v>
      </c>
      <c r="C273" s="218">
        <v>25</v>
      </c>
      <c r="D273" s="173" t="s">
        <v>273</v>
      </c>
      <c r="E273" s="299">
        <v>1800</v>
      </c>
      <c r="F273" s="299">
        <v>1800</v>
      </c>
      <c r="G273" s="299">
        <v>1800</v>
      </c>
      <c r="H273" s="299">
        <v>1800</v>
      </c>
      <c r="I273" s="168"/>
      <c r="J273" s="187"/>
      <c r="K273" s="184">
        <f t="shared" si="8"/>
        <v>1800</v>
      </c>
      <c r="L273" s="127">
        <f t="shared" si="9"/>
        <v>0</v>
      </c>
      <c r="M273" s="215" t="str">
        <f>IF(Tabla5[[#This Row],[CANTIDAD]]&gt;0,"Si","")</f>
        <v/>
      </c>
      <c r="N273" s="262"/>
      <c r="O273" s="204"/>
      <c r="P273" s="204"/>
      <c r="Q273" s="204"/>
    </row>
    <row r="274" spans="1:17" ht="39">
      <c r="A274" s="200"/>
      <c r="B274" s="132" t="s">
        <v>10</v>
      </c>
      <c r="C274" s="218">
        <v>26</v>
      </c>
      <c r="D274" s="173" t="s">
        <v>274</v>
      </c>
      <c r="E274" s="299">
        <v>2200</v>
      </c>
      <c r="F274" s="299">
        <v>2200</v>
      </c>
      <c r="G274" s="299">
        <v>2200</v>
      </c>
      <c r="H274" s="299">
        <v>2200</v>
      </c>
      <c r="I274" s="179"/>
      <c r="J274" s="187"/>
      <c r="K274" s="184">
        <f t="shared" si="8"/>
        <v>2200</v>
      </c>
      <c r="L274" s="127">
        <f t="shared" si="9"/>
        <v>0</v>
      </c>
      <c r="M274" s="215" t="str">
        <f>IF(Tabla5[[#This Row],[CANTIDAD]]&gt;0,"Si","")</f>
        <v/>
      </c>
      <c r="N274" s="262"/>
      <c r="O274" s="204"/>
      <c r="P274" s="204"/>
      <c r="Q274" s="204"/>
    </row>
    <row r="275" spans="1:17" ht="39">
      <c r="A275" s="200"/>
      <c r="B275" s="132"/>
      <c r="C275" s="218">
        <v>27</v>
      </c>
      <c r="D275" s="173" t="s">
        <v>562</v>
      </c>
      <c r="E275" s="299">
        <v>1250</v>
      </c>
      <c r="F275" s="299">
        <v>1250</v>
      </c>
      <c r="G275" s="299">
        <v>1250</v>
      </c>
      <c r="H275" s="299">
        <v>1250</v>
      </c>
      <c r="I275" s="168"/>
      <c r="J275" s="187"/>
      <c r="K275" s="184">
        <f t="shared" si="8"/>
        <v>1250</v>
      </c>
      <c r="L275" s="127">
        <f t="shared" si="9"/>
        <v>0</v>
      </c>
      <c r="M275" s="215" t="str">
        <f>IF(Tabla5[[#This Row],[CANTIDAD]]&gt;0,"Si","")</f>
        <v/>
      </c>
      <c r="N275" s="262"/>
      <c r="O275" s="204"/>
      <c r="P275" s="204"/>
      <c r="Q275" s="204"/>
    </row>
    <row r="276" spans="1:17" ht="39">
      <c r="A276" s="200"/>
      <c r="B276" s="132" t="s">
        <v>10</v>
      </c>
      <c r="C276" s="218">
        <v>28</v>
      </c>
      <c r="D276" s="173" t="s">
        <v>560</v>
      </c>
      <c r="E276" s="299">
        <v>1250</v>
      </c>
      <c r="F276" s="299">
        <v>1250</v>
      </c>
      <c r="G276" s="299">
        <v>1250</v>
      </c>
      <c r="H276" s="299">
        <v>1250</v>
      </c>
      <c r="I276" s="168"/>
      <c r="J276" s="187"/>
      <c r="K276" s="184">
        <f t="shared" si="8"/>
        <v>1250</v>
      </c>
      <c r="L276" s="127">
        <f t="shared" si="9"/>
        <v>0</v>
      </c>
      <c r="M276" s="215" t="str">
        <f>IF(Tabla5[[#This Row],[CANTIDAD]]&gt;0,"Si","")</f>
        <v/>
      </c>
      <c r="N276" s="262"/>
      <c r="O276" s="204"/>
      <c r="P276" s="204"/>
      <c r="Q276" s="204"/>
    </row>
    <row r="277" spans="1:17" ht="39">
      <c r="A277" s="200"/>
      <c r="B277" s="132" t="s">
        <v>10</v>
      </c>
      <c r="C277" s="218">
        <v>29</v>
      </c>
      <c r="D277" s="173" t="s">
        <v>561</v>
      </c>
      <c r="E277" s="299">
        <v>1400</v>
      </c>
      <c r="F277" s="299">
        <v>1400</v>
      </c>
      <c r="G277" s="299">
        <v>1400</v>
      </c>
      <c r="H277" s="299">
        <v>1400</v>
      </c>
      <c r="I277" s="168"/>
      <c r="J277" s="187"/>
      <c r="K277" s="184">
        <f t="shared" si="8"/>
        <v>1400</v>
      </c>
      <c r="L277" s="127">
        <f t="shared" si="9"/>
        <v>0</v>
      </c>
      <c r="M277" s="215" t="str">
        <f>IF(Tabla5[[#This Row],[CANTIDAD]]&gt;0,"Si","")</f>
        <v/>
      </c>
      <c r="N277" s="262"/>
      <c r="O277" s="204"/>
      <c r="P277" s="204"/>
      <c r="Q277" s="204"/>
    </row>
    <row r="278" spans="1:17" ht="39">
      <c r="A278" s="200"/>
      <c r="B278" s="132" t="s">
        <v>10</v>
      </c>
      <c r="C278" s="218">
        <v>30</v>
      </c>
      <c r="D278" s="173" t="s">
        <v>276</v>
      </c>
      <c r="E278" s="299">
        <v>1400</v>
      </c>
      <c r="F278" s="299">
        <v>1400</v>
      </c>
      <c r="G278" s="299">
        <v>1400</v>
      </c>
      <c r="H278" s="299">
        <v>1400</v>
      </c>
      <c r="I278" s="168"/>
      <c r="J278" s="187"/>
      <c r="K278" s="184">
        <f t="shared" si="8"/>
        <v>1400</v>
      </c>
      <c r="L278" s="127">
        <f t="shared" si="9"/>
        <v>0</v>
      </c>
      <c r="M278" s="215" t="str">
        <f>IF(Tabla5[[#This Row],[CANTIDAD]]&gt;0,"Si","")</f>
        <v/>
      </c>
      <c r="N278" s="262"/>
      <c r="O278" s="204"/>
      <c r="P278" s="204"/>
      <c r="Q278" s="204"/>
    </row>
    <row r="279" spans="1:17" ht="39">
      <c r="A279" s="200"/>
      <c r="B279" s="132" t="s">
        <v>10</v>
      </c>
      <c r="C279" s="218">
        <v>31</v>
      </c>
      <c r="D279" s="173" t="s">
        <v>277</v>
      </c>
      <c r="E279" s="299">
        <v>1500</v>
      </c>
      <c r="F279" s="299">
        <v>1500</v>
      </c>
      <c r="G279" s="299">
        <v>1500</v>
      </c>
      <c r="H279" s="299">
        <v>1500</v>
      </c>
      <c r="I279" s="168"/>
      <c r="J279" s="187"/>
      <c r="K279" s="184">
        <f t="shared" si="8"/>
        <v>1500</v>
      </c>
      <c r="L279" s="127">
        <f t="shared" si="9"/>
        <v>0</v>
      </c>
      <c r="M279" s="215" t="str">
        <f>IF(Tabla5[[#This Row],[CANTIDAD]]&gt;0,"Si","")</f>
        <v/>
      </c>
      <c r="N279" s="262"/>
      <c r="O279" s="204"/>
      <c r="P279" s="204"/>
      <c r="Q279" s="204"/>
    </row>
    <row r="280" spans="1:17" ht="39">
      <c r="A280" s="200"/>
      <c r="B280" s="132" t="s">
        <v>10</v>
      </c>
      <c r="C280" s="218">
        <v>32</v>
      </c>
      <c r="D280" s="173" t="s">
        <v>278</v>
      </c>
      <c r="E280" s="299">
        <v>1600</v>
      </c>
      <c r="F280" s="299">
        <v>1600</v>
      </c>
      <c r="G280" s="299">
        <v>1600</v>
      </c>
      <c r="H280" s="299">
        <v>1600</v>
      </c>
      <c r="I280" s="168"/>
      <c r="J280" s="187"/>
      <c r="K280" s="184">
        <f t="shared" si="8"/>
        <v>1600</v>
      </c>
      <c r="L280" s="127">
        <f t="shared" si="9"/>
        <v>0</v>
      </c>
      <c r="M280" s="215" t="str">
        <f>IF(Tabla5[[#This Row],[CANTIDAD]]&gt;0,"Si","")</f>
        <v/>
      </c>
      <c r="N280" s="262"/>
      <c r="O280" s="204"/>
      <c r="P280" s="204"/>
      <c r="Q280" s="204"/>
    </row>
    <row r="281" spans="1:17" ht="39">
      <c r="A281" s="200"/>
      <c r="B281" s="132" t="s">
        <v>10</v>
      </c>
      <c r="C281" s="218">
        <v>33</v>
      </c>
      <c r="D281" s="173" t="s">
        <v>279</v>
      </c>
      <c r="E281" s="299">
        <v>2700</v>
      </c>
      <c r="F281" s="299">
        <v>2700</v>
      </c>
      <c r="G281" s="299">
        <v>2700</v>
      </c>
      <c r="H281" s="299">
        <v>2700</v>
      </c>
      <c r="I281" s="168"/>
      <c r="J281" s="187"/>
      <c r="K281" s="184">
        <f t="shared" si="8"/>
        <v>2700</v>
      </c>
      <c r="L281" s="127">
        <f t="shared" si="9"/>
        <v>0</v>
      </c>
      <c r="M281" s="215" t="str">
        <f>IF(Tabla5[[#This Row],[CANTIDAD]]&gt;0,"Si","")</f>
        <v/>
      </c>
      <c r="N281" s="262"/>
      <c r="O281" s="204"/>
      <c r="P281" s="204"/>
      <c r="Q281" s="204"/>
    </row>
    <row r="282" spans="1:17" ht="39">
      <c r="A282" s="200"/>
      <c r="B282" s="132" t="s">
        <v>10</v>
      </c>
      <c r="C282" s="218">
        <v>34</v>
      </c>
      <c r="D282" s="173" t="s">
        <v>280</v>
      </c>
      <c r="E282" s="299">
        <v>3200</v>
      </c>
      <c r="F282" s="299">
        <v>3200</v>
      </c>
      <c r="G282" s="299">
        <v>3200</v>
      </c>
      <c r="H282" s="299">
        <v>3200</v>
      </c>
      <c r="I282" s="168"/>
      <c r="J282" s="187"/>
      <c r="K282" s="184">
        <f t="shared" si="8"/>
        <v>3200</v>
      </c>
      <c r="L282" s="127">
        <f t="shared" si="9"/>
        <v>0</v>
      </c>
      <c r="M282" s="215" t="str">
        <f>IF(Tabla5[[#This Row],[CANTIDAD]]&gt;0,"Si","")</f>
        <v/>
      </c>
      <c r="N282" s="262"/>
      <c r="O282" s="204"/>
      <c r="P282" s="204"/>
      <c r="Q282" s="204"/>
    </row>
    <row r="283" spans="1:17" ht="39">
      <c r="A283" s="200"/>
      <c r="B283" s="132" t="s">
        <v>10</v>
      </c>
      <c r="C283" s="218">
        <v>35</v>
      </c>
      <c r="D283" s="173" t="s">
        <v>281</v>
      </c>
      <c r="E283" s="299">
        <v>900</v>
      </c>
      <c r="F283" s="299">
        <v>900</v>
      </c>
      <c r="G283" s="299">
        <v>900</v>
      </c>
      <c r="H283" s="299">
        <v>900</v>
      </c>
      <c r="I283" s="168"/>
      <c r="J283" s="187"/>
      <c r="K283" s="184">
        <f t="shared" ref="K283:K314" si="10">IF(J283&lt;4,E283,IF(J283&lt;10,F283,IF(J283&lt;20,G283,H283)))</f>
        <v>900</v>
      </c>
      <c r="L283" s="127">
        <f t="shared" si="9"/>
        <v>0</v>
      </c>
      <c r="M283" s="215" t="str">
        <f>IF(Tabla5[[#This Row],[CANTIDAD]]&gt;0,"Si","")</f>
        <v/>
      </c>
      <c r="N283" s="262"/>
      <c r="O283" s="204"/>
      <c r="P283" s="204"/>
      <c r="Q283" s="204"/>
    </row>
    <row r="284" spans="1:17" ht="39">
      <c r="A284" s="200"/>
      <c r="B284" s="132" t="s">
        <v>10</v>
      </c>
      <c r="C284" s="218">
        <v>36</v>
      </c>
      <c r="D284" s="173" t="s">
        <v>294</v>
      </c>
      <c r="E284" s="299">
        <v>2100</v>
      </c>
      <c r="F284" s="299">
        <v>2100</v>
      </c>
      <c r="G284" s="299">
        <v>2100</v>
      </c>
      <c r="H284" s="299">
        <v>2100</v>
      </c>
      <c r="I284" s="168"/>
      <c r="J284" s="187"/>
      <c r="K284" s="184">
        <f t="shared" si="10"/>
        <v>2100</v>
      </c>
      <c r="L284" s="127">
        <f t="shared" si="9"/>
        <v>0</v>
      </c>
      <c r="M284" s="215" t="str">
        <f>IF(Tabla5[[#This Row],[CANTIDAD]]&gt;0,"Si","")</f>
        <v/>
      </c>
      <c r="N284" s="262"/>
      <c r="O284" s="204"/>
      <c r="P284" s="204"/>
      <c r="Q284" s="204"/>
    </row>
    <row r="285" spans="1:17" ht="39">
      <c r="A285" s="200"/>
      <c r="B285" s="132" t="s">
        <v>10</v>
      </c>
      <c r="C285" s="218">
        <v>37</v>
      </c>
      <c r="D285" s="173" t="s">
        <v>293</v>
      </c>
      <c r="E285" s="299">
        <v>1700</v>
      </c>
      <c r="F285" s="299">
        <v>1700</v>
      </c>
      <c r="G285" s="299">
        <v>1700</v>
      </c>
      <c r="H285" s="299">
        <v>1700</v>
      </c>
      <c r="I285" s="168"/>
      <c r="J285" s="187"/>
      <c r="K285" s="184">
        <f t="shared" si="10"/>
        <v>1700</v>
      </c>
      <c r="L285" s="127">
        <f t="shared" si="9"/>
        <v>0</v>
      </c>
      <c r="M285" s="215" t="str">
        <f>IF(Tabla5[[#This Row],[CANTIDAD]]&gt;0,"Si","")</f>
        <v/>
      </c>
      <c r="N285" s="262"/>
      <c r="O285" s="204"/>
      <c r="P285" s="204"/>
      <c r="Q285" s="204"/>
    </row>
    <row r="286" spans="1:17" ht="39">
      <c r="A286" s="200"/>
      <c r="B286" s="132" t="s">
        <v>10</v>
      </c>
      <c r="C286" s="218">
        <v>38</v>
      </c>
      <c r="D286" s="173" t="s">
        <v>315</v>
      </c>
      <c r="E286" s="299">
        <v>1000</v>
      </c>
      <c r="F286" s="299">
        <v>1000</v>
      </c>
      <c r="G286" s="299">
        <v>1000</v>
      </c>
      <c r="H286" s="299">
        <v>1000</v>
      </c>
      <c r="I286" s="168"/>
      <c r="J286" s="187"/>
      <c r="K286" s="184">
        <f t="shared" si="10"/>
        <v>1000</v>
      </c>
      <c r="L286" s="127">
        <f t="shared" si="9"/>
        <v>0</v>
      </c>
      <c r="M286" s="215" t="str">
        <f>IF(Tabla5[[#This Row],[CANTIDAD]]&gt;0,"Si","")</f>
        <v/>
      </c>
      <c r="N286" s="262"/>
      <c r="O286" s="204"/>
      <c r="P286" s="204"/>
      <c r="Q286" s="204"/>
    </row>
    <row r="287" spans="1:17" ht="39">
      <c r="A287" s="200"/>
      <c r="B287" s="132" t="s">
        <v>10</v>
      </c>
      <c r="C287" s="218">
        <v>39</v>
      </c>
      <c r="D287" s="173" t="s">
        <v>316</v>
      </c>
      <c r="E287" s="299">
        <v>1300</v>
      </c>
      <c r="F287" s="299">
        <v>1300</v>
      </c>
      <c r="G287" s="299">
        <v>1300</v>
      </c>
      <c r="H287" s="299">
        <v>1300</v>
      </c>
      <c r="I287" s="168"/>
      <c r="J287" s="187"/>
      <c r="K287" s="184">
        <f t="shared" si="10"/>
        <v>1300</v>
      </c>
      <c r="L287" s="127">
        <f t="shared" si="9"/>
        <v>0</v>
      </c>
      <c r="M287" s="215" t="str">
        <f>IF(Tabla5[[#This Row],[CANTIDAD]]&gt;0,"Si","")</f>
        <v/>
      </c>
      <c r="N287" s="262"/>
      <c r="O287" s="204"/>
      <c r="P287" s="204"/>
      <c r="Q287" s="204"/>
    </row>
    <row r="288" spans="1:17" ht="39">
      <c r="A288" s="200"/>
      <c r="B288" s="132" t="s">
        <v>10</v>
      </c>
      <c r="C288" s="218">
        <v>40</v>
      </c>
      <c r="D288" s="173" t="s">
        <v>381</v>
      </c>
      <c r="E288" s="299">
        <v>11500</v>
      </c>
      <c r="F288" s="299">
        <v>11500</v>
      </c>
      <c r="G288" s="299">
        <v>11500</v>
      </c>
      <c r="H288" s="299">
        <v>11500</v>
      </c>
      <c r="I288" s="168"/>
      <c r="J288" s="187"/>
      <c r="K288" s="184">
        <f t="shared" si="10"/>
        <v>11500</v>
      </c>
      <c r="L288" s="127">
        <f t="shared" si="9"/>
        <v>0</v>
      </c>
      <c r="M288" s="215" t="str">
        <f>IF(Tabla5[[#This Row],[CANTIDAD]]&gt;0,"Si","")</f>
        <v/>
      </c>
      <c r="N288" s="262"/>
      <c r="O288" s="204"/>
      <c r="P288" s="204"/>
      <c r="Q288" s="204"/>
    </row>
    <row r="289" spans="1:17" ht="39">
      <c r="A289" s="200"/>
      <c r="B289" s="132" t="s">
        <v>10</v>
      </c>
      <c r="C289" s="218">
        <v>41</v>
      </c>
      <c r="D289" s="173" t="s">
        <v>382</v>
      </c>
      <c r="E289" s="299">
        <v>13500</v>
      </c>
      <c r="F289" s="299">
        <v>13500</v>
      </c>
      <c r="G289" s="299">
        <v>13500</v>
      </c>
      <c r="H289" s="299">
        <v>13500</v>
      </c>
      <c r="I289" s="168"/>
      <c r="J289" s="187"/>
      <c r="K289" s="184">
        <f t="shared" si="10"/>
        <v>13500</v>
      </c>
      <c r="L289" s="127">
        <f t="shared" si="9"/>
        <v>0</v>
      </c>
      <c r="M289" s="215" t="str">
        <f>IF(Tabla5[[#This Row],[CANTIDAD]]&gt;0,"Si","")</f>
        <v/>
      </c>
      <c r="N289" s="262"/>
      <c r="O289" s="204"/>
      <c r="P289" s="204"/>
      <c r="Q289" s="204"/>
    </row>
    <row r="290" spans="1:17" ht="39">
      <c r="A290" s="200"/>
      <c r="B290" s="132" t="s">
        <v>10</v>
      </c>
      <c r="C290" s="218">
        <v>42</v>
      </c>
      <c r="D290" s="173" t="s">
        <v>563</v>
      </c>
      <c r="E290" s="299">
        <v>15500</v>
      </c>
      <c r="F290" s="299">
        <v>15500</v>
      </c>
      <c r="G290" s="299">
        <v>15500</v>
      </c>
      <c r="H290" s="299">
        <v>15500</v>
      </c>
      <c r="I290" s="168"/>
      <c r="J290" s="187"/>
      <c r="K290" s="184">
        <f t="shared" si="10"/>
        <v>15500</v>
      </c>
      <c r="L290" s="127">
        <f t="shared" si="9"/>
        <v>0</v>
      </c>
      <c r="M290" s="215" t="str">
        <f>IF(Tabla5[[#This Row],[CANTIDAD]]&gt;0,"Si","")</f>
        <v/>
      </c>
      <c r="N290" s="262"/>
      <c r="O290" s="204"/>
      <c r="P290" s="204"/>
      <c r="Q290" s="204"/>
    </row>
    <row r="291" spans="1:17" ht="39">
      <c r="A291" s="200"/>
      <c r="B291" s="132" t="s">
        <v>10</v>
      </c>
      <c r="C291" s="218">
        <v>43</v>
      </c>
      <c r="D291" s="173" t="s">
        <v>317</v>
      </c>
      <c r="E291" s="299">
        <v>2200</v>
      </c>
      <c r="F291" s="299">
        <v>2200</v>
      </c>
      <c r="G291" s="299">
        <v>2200</v>
      </c>
      <c r="H291" s="299">
        <v>2200</v>
      </c>
      <c r="I291" s="168"/>
      <c r="J291" s="187"/>
      <c r="K291" s="184">
        <f t="shared" si="10"/>
        <v>2200</v>
      </c>
      <c r="L291" s="127">
        <f t="shared" si="9"/>
        <v>0</v>
      </c>
      <c r="M291" s="215" t="str">
        <f>IF(Tabla5[[#This Row],[CANTIDAD]]&gt;0,"Si","")</f>
        <v/>
      </c>
      <c r="N291" s="262"/>
      <c r="O291" s="204"/>
      <c r="P291" s="204"/>
      <c r="Q291" s="204"/>
    </row>
    <row r="292" spans="1:17" ht="39">
      <c r="A292" s="200"/>
      <c r="B292" s="132" t="s">
        <v>10</v>
      </c>
      <c r="C292" s="218">
        <v>44</v>
      </c>
      <c r="D292" s="173" t="s">
        <v>318</v>
      </c>
      <c r="E292" s="299">
        <v>3000</v>
      </c>
      <c r="F292" s="299">
        <v>3000</v>
      </c>
      <c r="G292" s="299">
        <v>3000</v>
      </c>
      <c r="H292" s="299">
        <v>3000</v>
      </c>
      <c r="I292" s="168"/>
      <c r="J292" s="187"/>
      <c r="K292" s="184">
        <f t="shared" si="10"/>
        <v>3000</v>
      </c>
      <c r="L292" s="127">
        <f t="shared" si="9"/>
        <v>0</v>
      </c>
      <c r="M292" s="215" t="str">
        <f>IF(Tabla5[[#This Row],[CANTIDAD]]&gt;0,"Si","")</f>
        <v/>
      </c>
      <c r="N292" s="262"/>
      <c r="O292" s="204"/>
      <c r="P292" s="204"/>
      <c r="Q292" s="204"/>
    </row>
    <row r="293" spans="1:17" ht="39">
      <c r="A293" s="200"/>
      <c r="B293" s="132" t="s">
        <v>10</v>
      </c>
      <c r="C293" s="218">
        <v>45</v>
      </c>
      <c r="D293" s="173" t="s">
        <v>292</v>
      </c>
      <c r="E293" s="299">
        <v>6200</v>
      </c>
      <c r="F293" s="299">
        <v>6200</v>
      </c>
      <c r="G293" s="299">
        <v>6200</v>
      </c>
      <c r="H293" s="299">
        <v>6200</v>
      </c>
      <c r="I293" s="168"/>
      <c r="J293" s="187"/>
      <c r="K293" s="184">
        <f t="shared" si="10"/>
        <v>6200</v>
      </c>
      <c r="L293" s="127">
        <f t="shared" si="9"/>
        <v>0</v>
      </c>
      <c r="M293" s="215" t="str">
        <f>IF(Tabla5[[#This Row],[CANTIDAD]]&gt;0,"Si","")</f>
        <v/>
      </c>
      <c r="N293" s="262"/>
      <c r="O293" s="204"/>
      <c r="P293" s="204"/>
      <c r="Q293" s="204"/>
    </row>
    <row r="294" spans="1:17" ht="76.8">
      <c r="A294" s="200"/>
      <c r="B294" s="132" t="s">
        <v>10</v>
      </c>
      <c r="C294" s="218">
        <v>46</v>
      </c>
      <c r="D294" s="173" t="s">
        <v>282</v>
      </c>
      <c r="E294" s="299">
        <v>6000</v>
      </c>
      <c r="F294" s="299">
        <v>6000</v>
      </c>
      <c r="G294" s="299">
        <v>6000</v>
      </c>
      <c r="H294" s="299">
        <v>6000</v>
      </c>
      <c r="I294" s="168"/>
      <c r="J294" s="187"/>
      <c r="K294" s="184">
        <f t="shared" si="10"/>
        <v>6000</v>
      </c>
      <c r="L294" s="127">
        <f t="shared" si="9"/>
        <v>0</v>
      </c>
      <c r="M294" s="215" t="str">
        <f>IF(Tabla5[[#This Row],[CANTIDAD]]&gt;0,"Si","")</f>
        <v/>
      </c>
      <c r="N294" s="262"/>
      <c r="O294" s="204"/>
      <c r="P294" s="204"/>
      <c r="Q294" s="204"/>
    </row>
    <row r="295" spans="1:17" ht="39">
      <c r="A295" s="200"/>
      <c r="B295" s="132" t="s">
        <v>10</v>
      </c>
      <c r="C295" s="218">
        <v>47</v>
      </c>
      <c r="D295" s="173" t="s">
        <v>283</v>
      </c>
      <c r="E295" s="299">
        <v>6500</v>
      </c>
      <c r="F295" s="299">
        <v>6500</v>
      </c>
      <c r="G295" s="299">
        <v>6500</v>
      </c>
      <c r="H295" s="299">
        <v>6500</v>
      </c>
      <c r="I295" s="168"/>
      <c r="J295" s="187"/>
      <c r="K295" s="184">
        <f t="shared" si="10"/>
        <v>6500</v>
      </c>
      <c r="L295" s="127">
        <f t="shared" si="9"/>
        <v>0</v>
      </c>
      <c r="M295" s="215" t="str">
        <f>IF(Tabla5[[#This Row],[CANTIDAD]]&gt;0,"Si","")</f>
        <v/>
      </c>
      <c r="N295" s="262"/>
      <c r="O295" s="204"/>
      <c r="P295" s="204"/>
      <c r="Q295" s="204"/>
    </row>
    <row r="296" spans="1:17" ht="39">
      <c r="A296" s="200"/>
      <c r="B296" s="132" t="s">
        <v>10</v>
      </c>
      <c r="C296" s="218">
        <v>48</v>
      </c>
      <c r="D296" s="173" t="s">
        <v>284</v>
      </c>
      <c r="E296" s="299">
        <v>6500</v>
      </c>
      <c r="F296" s="299">
        <v>6500</v>
      </c>
      <c r="G296" s="299">
        <v>6500</v>
      </c>
      <c r="H296" s="299">
        <v>6500</v>
      </c>
      <c r="I296" s="168"/>
      <c r="J296" s="187"/>
      <c r="K296" s="184">
        <f t="shared" si="10"/>
        <v>6500</v>
      </c>
      <c r="L296" s="127">
        <f t="shared" si="9"/>
        <v>0</v>
      </c>
      <c r="M296" s="215" t="str">
        <f>IF(Tabla5[[#This Row],[CANTIDAD]]&gt;0,"Si","")</f>
        <v/>
      </c>
      <c r="N296" s="262"/>
      <c r="O296" s="204"/>
      <c r="P296" s="204"/>
      <c r="Q296" s="204"/>
    </row>
    <row r="297" spans="1:17" ht="39">
      <c r="A297" s="200"/>
      <c r="B297" s="132" t="s">
        <v>10</v>
      </c>
      <c r="C297" s="218">
        <v>49</v>
      </c>
      <c r="D297" s="173" t="s">
        <v>285</v>
      </c>
      <c r="E297" s="299">
        <v>4500</v>
      </c>
      <c r="F297" s="299">
        <v>4500</v>
      </c>
      <c r="G297" s="299">
        <v>4500</v>
      </c>
      <c r="H297" s="299">
        <v>4500</v>
      </c>
      <c r="I297" s="168"/>
      <c r="J297" s="187"/>
      <c r="K297" s="184">
        <f t="shared" si="10"/>
        <v>4500</v>
      </c>
      <c r="L297" s="127">
        <f t="shared" si="9"/>
        <v>0</v>
      </c>
      <c r="M297" s="215" t="str">
        <f>IF(Tabla5[[#This Row],[CANTIDAD]]&gt;0,"Si","")</f>
        <v/>
      </c>
      <c r="N297" s="262"/>
      <c r="O297" s="204"/>
      <c r="P297" s="204"/>
      <c r="Q297" s="204"/>
    </row>
    <row r="298" spans="1:17" ht="39">
      <c r="A298" s="200"/>
      <c r="B298" s="132" t="s">
        <v>10</v>
      </c>
      <c r="C298" s="218">
        <v>50</v>
      </c>
      <c r="D298" s="173" t="s">
        <v>286</v>
      </c>
      <c r="E298" s="299">
        <v>5500</v>
      </c>
      <c r="F298" s="299">
        <v>5500</v>
      </c>
      <c r="G298" s="299">
        <v>5500</v>
      </c>
      <c r="H298" s="299">
        <v>5500</v>
      </c>
      <c r="I298" s="168"/>
      <c r="J298" s="187"/>
      <c r="K298" s="184">
        <f t="shared" si="10"/>
        <v>5500</v>
      </c>
      <c r="L298" s="127">
        <f t="shared" si="9"/>
        <v>0</v>
      </c>
      <c r="M298" s="215" t="str">
        <f>IF(Tabla5[[#This Row],[CANTIDAD]]&gt;0,"Si","")</f>
        <v/>
      </c>
      <c r="N298" s="262"/>
      <c r="O298" s="204"/>
      <c r="P298" s="204"/>
      <c r="Q298" s="204"/>
    </row>
    <row r="299" spans="1:17" ht="39">
      <c r="A299" s="200"/>
      <c r="B299" s="132" t="s">
        <v>10</v>
      </c>
      <c r="C299" s="218">
        <v>51</v>
      </c>
      <c r="D299" s="173" t="s">
        <v>295</v>
      </c>
      <c r="E299" s="299">
        <v>3800</v>
      </c>
      <c r="F299" s="299">
        <v>3800</v>
      </c>
      <c r="G299" s="299">
        <v>3800</v>
      </c>
      <c r="H299" s="299">
        <v>3800</v>
      </c>
      <c r="I299" s="168"/>
      <c r="J299" s="187"/>
      <c r="K299" s="184">
        <f t="shared" si="10"/>
        <v>3800</v>
      </c>
      <c r="L299" s="127">
        <f t="shared" si="9"/>
        <v>0</v>
      </c>
      <c r="M299" s="215" t="str">
        <f>IF(Tabla5[[#This Row],[CANTIDAD]]&gt;0,"Si","")</f>
        <v/>
      </c>
      <c r="N299" s="262"/>
      <c r="O299" s="204"/>
      <c r="P299" s="204"/>
      <c r="Q299" s="204"/>
    </row>
    <row r="300" spans="1:17" ht="39">
      <c r="A300" s="200"/>
      <c r="B300" s="132" t="s">
        <v>10</v>
      </c>
      <c r="C300" s="218">
        <v>52</v>
      </c>
      <c r="D300" s="173" t="s">
        <v>296</v>
      </c>
      <c r="E300" s="299">
        <v>3500</v>
      </c>
      <c r="F300" s="299">
        <v>3500</v>
      </c>
      <c r="G300" s="299">
        <v>3500</v>
      </c>
      <c r="H300" s="299">
        <v>3500</v>
      </c>
      <c r="I300" s="168"/>
      <c r="J300" s="187"/>
      <c r="K300" s="184">
        <f t="shared" si="10"/>
        <v>3500</v>
      </c>
      <c r="L300" s="127">
        <f t="shared" si="9"/>
        <v>0</v>
      </c>
      <c r="M300" s="215" t="str">
        <f>IF(Tabla5[[#This Row],[CANTIDAD]]&gt;0,"Si","")</f>
        <v/>
      </c>
      <c r="N300" s="262"/>
      <c r="O300" s="204"/>
      <c r="P300" s="204"/>
      <c r="Q300" s="204"/>
    </row>
    <row r="301" spans="1:17" ht="39">
      <c r="A301" s="200"/>
      <c r="B301" s="132" t="s">
        <v>10</v>
      </c>
      <c r="C301" s="218">
        <v>53</v>
      </c>
      <c r="D301" s="173" t="s">
        <v>297</v>
      </c>
      <c r="E301" s="299">
        <v>3750</v>
      </c>
      <c r="F301" s="299">
        <v>3750</v>
      </c>
      <c r="G301" s="299">
        <v>3750</v>
      </c>
      <c r="H301" s="299">
        <v>3750</v>
      </c>
      <c r="I301" s="168"/>
      <c r="J301" s="187"/>
      <c r="K301" s="184">
        <f t="shared" si="10"/>
        <v>3750</v>
      </c>
      <c r="L301" s="127">
        <f t="shared" si="9"/>
        <v>0</v>
      </c>
      <c r="M301" s="215" t="str">
        <f>IF(Tabla5[[#This Row],[CANTIDAD]]&gt;0,"Si","")</f>
        <v/>
      </c>
      <c r="N301" s="262"/>
      <c r="O301" s="204"/>
      <c r="P301" s="204"/>
      <c r="Q301" s="204"/>
    </row>
    <row r="302" spans="1:17" ht="39">
      <c r="A302" s="200"/>
      <c r="B302" s="132" t="s">
        <v>10</v>
      </c>
      <c r="C302" s="218">
        <v>54</v>
      </c>
      <c r="D302" s="173" t="s">
        <v>298</v>
      </c>
      <c r="E302" s="299">
        <v>2900</v>
      </c>
      <c r="F302" s="299">
        <v>2900</v>
      </c>
      <c r="G302" s="299">
        <v>2900</v>
      </c>
      <c r="H302" s="299">
        <v>2900</v>
      </c>
      <c r="I302" s="168"/>
      <c r="J302" s="187"/>
      <c r="K302" s="184">
        <f t="shared" si="10"/>
        <v>2900</v>
      </c>
      <c r="L302" s="127">
        <f t="shared" si="9"/>
        <v>0</v>
      </c>
      <c r="M302" s="215" t="str">
        <f>IF(Tabla5[[#This Row],[CANTIDAD]]&gt;0,"Si","")</f>
        <v/>
      </c>
      <c r="N302" s="262"/>
      <c r="O302" s="204"/>
      <c r="P302" s="204"/>
      <c r="Q302" s="204"/>
    </row>
    <row r="303" spans="1:17" ht="39">
      <c r="A303" s="200"/>
      <c r="B303" s="132" t="s">
        <v>10</v>
      </c>
      <c r="C303" s="218">
        <v>55</v>
      </c>
      <c r="D303" s="173" t="s">
        <v>299</v>
      </c>
      <c r="E303" s="299">
        <v>1850</v>
      </c>
      <c r="F303" s="299">
        <v>1850</v>
      </c>
      <c r="G303" s="299">
        <v>1850</v>
      </c>
      <c r="H303" s="299">
        <v>1850</v>
      </c>
      <c r="I303" s="168"/>
      <c r="J303" s="187"/>
      <c r="K303" s="184">
        <f t="shared" si="10"/>
        <v>1850</v>
      </c>
      <c r="L303" s="127">
        <f t="shared" si="9"/>
        <v>0</v>
      </c>
      <c r="M303" s="215" t="str">
        <f>IF(Tabla5[[#This Row],[CANTIDAD]]&gt;0,"Si","")</f>
        <v/>
      </c>
      <c r="N303" s="262"/>
      <c r="O303" s="204"/>
      <c r="P303" s="204"/>
      <c r="Q303" s="204"/>
    </row>
    <row r="304" spans="1:17" ht="39">
      <c r="A304" s="200"/>
      <c r="B304" s="132" t="s">
        <v>10</v>
      </c>
      <c r="C304" s="218">
        <v>56</v>
      </c>
      <c r="D304" s="173" t="s">
        <v>300</v>
      </c>
      <c r="E304" s="299">
        <v>3500</v>
      </c>
      <c r="F304" s="299">
        <v>3500</v>
      </c>
      <c r="G304" s="299">
        <v>3500</v>
      </c>
      <c r="H304" s="299">
        <v>3500</v>
      </c>
      <c r="I304" s="168"/>
      <c r="J304" s="187"/>
      <c r="K304" s="184">
        <f t="shared" si="10"/>
        <v>3500</v>
      </c>
      <c r="L304" s="127">
        <f t="shared" si="9"/>
        <v>0</v>
      </c>
      <c r="M304" s="215" t="str">
        <f>IF(Tabla5[[#This Row],[CANTIDAD]]&gt;0,"Si","")</f>
        <v/>
      </c>
      <c r="N304" s="262"/>
      <c r="O304" s="204"/>
      <c r="P304" s="204"/>
      <c r="Q304" s="204"/>
    </row>
    <row r="305" spans="1:17" ht="39">
      <c r="A305" s="200"/>
      <c r="B305" s="132" t="s">
        <v>10</v>
      </c>
      <c r="C305" s="218">
        <v>57</v>
      </c>
      <c r="D305" s="173" t="s">
        <v>301</v>
      </c>
      <c r="E305" s="299">
        <v>2500</v>
      </c>
      <c r="F305" s="299">
        <v>2500</v>
      </c>
      <c r="G305" s="299">
        <v>2500</v>
      </c>
      <c r="H305" s="299">
        <v>2500</v>
      </c>
      <c r="I305" s="168"/>
      <c r="J305" s="187"/>
      <c r="K305" s="184">
        <f t="shared" si="10"/>
        <v>2500</v>
      </c>
      <c r="L305" s="127">
        <f t="shared" si="9"/>
        <v>0</v>
      </c>
      <c r="M305" s="215" t="str">
        <f>IF(Tabla5[[#This Row],[CANTIDAD]]&gt;0,"Si","")</f>
        <v/>
      </c>
      <c r="N305" s="262"/>
      <c r="O305" s="204"/>
      <c r="P305" s="204"/>
      <c r="Q305" s="204"/>
    </row>
    <row r="306" spans="1:17" ht="39">
      <c r="A306" s="200"/>
      <c r="B306" s="132" t="s">
        <v>10</v>
      </c>
      <c r="C306" s="218">
        <v>58</v>
      </c>
      <c r="D306" s="173" t="s">
        <v>302</v>
      </c>
      <c r="E306" s="299">
        <v>2500</v>
      </c>
      <c r="F306" s="299">
        <v>2500</v>
      </c>
      <c r="G306" s="299">
        <v>2500</v>
      </c>
      <c r="H306" s="299">
        <v>2500</v>
      </c>
      <c r="I306" s="168"/>
      <c r="J306" s="187"/>
      <c r="K306" s="184">
        <f t="shared" si="10"/>
        <v>2500</v>
      </c>
      <c r="L306" s="127">
        <f t="shared" si="9"/>
        <v>0</v>
      </c>
      <c r="M306" s="215" t="str">
        <f>IF(Tabla5[[#This Row],[CANTIDAD]]&gt;0,"Si","")</f>
        <v/>
      </c>
      <c r="N306" s="262"/>
      <c r="O306" s="204"/>
      <c r="P306" s="204"/>
      <c r="Q306" s="204"/>
    </row>
    <row r="307" spans="1:17" ht="39">
      <c r="A307" s="200"/>
      <c r="B307" s="132" t="s">
        <v>10</v>
      </c>
      <c r="C307" s="218">
        <v>59</v>
      </c>
      <c r="D307" s="173" t="s">
        <v>303</v>
      </c>
      <c r="E307" s="299">
        <v>4500</v>
      </c>
      <c r="F307" s="299">
        <v>4500</v>
      </c>
      <c r="G307" s="299">
        <v>4500</v>
      </c>
      <c r="H307" s="299">
        <v>4500</v>
      </c>
      <c r="I307" s="168"/>
      <c r="J307" s="187"/>
      <c r="K307" s="184">
        <f t="shared" si="10"/>
        <v>4500</v>
      </c>
      <c r="L307" s="127">
        <f t="shared" si="9"/>
        <v>0</v>
      </c>
      <c r="M307" s="215" t="str">
        <f>IF(Tabla5[[#This Row],[CANTIDAD]]&gt;0,"Si","")</f>
        <v/>
      </c>
      <c r="N307" s="262"/>
      <c r="O307" s="204"/>
      <c r="P307" s="204"/>
      <c r="Q307" s="204"/>
    </row>
    <row r="308" spans="1:17" ht="76.8">
      <c r="A308" s="200"/>
      <c r="B308" s="132" t="s">
        <v>10</v>
      </c>
      <c r="C308" s="221">
        <v>60</v>
      </c>
      <c r="D308" s="173" t="s">
        <v>304</v>
      </c>
      <c r="E308" s="299">
        <v>14990</v>
      </c>
      <c r="F308" s="299">
        <v>14990</v>
      </c>
      <c r="G308" s="299">
        <v>14990</v>
      </c>
      <c r="H308" s="299">
        <v>14990</v>
      </c>
      <c r="I308" s="249"/>
      <c r="J308" s="187"/>
      <c r="K308" s="184">
        <f t="shared" si="10"/>
        <v>14990</v>
      </c>
      <c r="L308" s="127">
        <f t="shared" si="9"/>
        <v>0</v>
      </c>
      <c r="M308" s="204"/>
      <c r="N308" s="262"/>
      <c r="O308" s="204"/>
      <c r="P308" s="204"/>
      <c r="Q308" s="204"/>
    </row>
    <row r="309" spans="1:17" ht="76.8">
      <c r="A309" s="200"/>
      <c r="B309" s="132" t="s">
        <v>10</v>
      </c>
      <c r="C309" s="221">
        <v>61</v>
      </c>
      <c r="D309" s="173" t="s">
        <v>305</v>
      </c>
      <c r="E309" s="299">
        <v>14990</v>
      </c>
      <c r="F309" s="299">
        <v>14990</v>
      </c>
      <c r="G309" s="299">
        <v>14990</v>
      </c>
      <c r="H309" s="299">
        <v>14990</v>
      </c>
      <c r="I309" s="249"/>
      <c r="J309" s="187"/>
      <c r="K309" s="184">
        <f t="shared" si="10"/>
        <v>14990</v>
      </c>
      <c r="L309" s="127">
        <f t="shared" si="9"/>
        <v>0</v>
      </c>
      <c r="M309" s="204"/>
      <c r="N309" s="262"/>
      <c r="O309" s="204"/>
      <c r="P309" s="204"/>
      <c r="Q309" s="204"/>
    </row>
    <row r="310" spans="1:17" ht="39">
      <c r="A310" s="200"/>
      <c r="B310" s="132" t="s">
        <v>10</v>
      </c>
      <c r="C310" s="221">
        <v>62</v>
      </c>
      <c r="D310" s="173" t="s">
        <v>306</v>
      </c>
      <c r="E310" s="299">
        <v>2800</v>
      </c>
      <c r="F310" s="299">
        <v>2800</v>
      </c>
      <c r="G310" s="299">
        <v>2800</v>
      </c>
      <c r="H310" s="299">
        <v>2800</v>
      </c>
      <c r="I310" s="249"/>
      <c r="J310" s="187"/>
      <c r="K310" s="184">
        <f t="shared" si="10"/>
        <v>2800</v>
      </c>
      <c r="L310" s="127">
        <f t="shared" si="9"/>
        <v>0</v>
      </c>
      <c r="M310" s="204"/>
      <c r="N310" s="262"/>
      <c r="O310" s="204"/>
      <c r="P310" s="204"/>
      <c r="Q310" s="204"/>
    </row>
    <row r="311" spans="1:17" ht="39">
      <c r="A311" s="200"/>
      <c r="B311" s="132" t="s">
        <v>10</v>
      </c>
      <c r="C311" s="221">
        <v>63</v>
      </c>
      <c r="D311" s="173" t="s">
        <v>307</v>
      </c>
      <c r="E311" s="299">
        <v>2700</v>
      </c>
      <c r="F311" s="299">
        <v>2700</v>
      </c>
      <c r="G311" s="299">
        <v>2700</v>
      </c>
      <c r="H311" s="299">
        <v>2700</v>
      </c>
      <c r="I311" s="249"/>
      <c r="J311" s="187"/>
      <c r="K311" s="184">
        <f t="shared" si="10"/>
        <v>2700</v>
      </c>
      <c r="L311" s="127">
        <f t="shared" si="9"/>
        <v>0</v>
      </c>
      <c r="M311" s="204"/>
      <c r="N311" s="262"/>
      <c r="O311" s="204"/>
      <c r="P311" s="204"/>
      <c r="Q311" s="204"/>
    </row>
    <row r="312" spans="1:17" ht="39">
      <c r="A312" s="200"/>
      <c r="B312" s="132" t="s">
        <v>10</v>
      </c>
      <c r="C312" s="218">
        <v>64</v>
      </c>
      <c r="D312" s="173" t="s">
        <v>413</v>
      </c>
      <c r="E312" s="299">
        <v>2800</v>
      </c>
      <c r="F312" s="299">
        <v>2800</v>
      </c>
      <c r="G312" s="299">
        <v>2800</v>
      </c>
      <c r="H312" s="299">
        <v>2800</v>
      </c>
      <c r="I312" s="168"/>
      <c r="J312" s="187"/>
      <c r="K312" s="184">
        <f t="shared" si="10"/>
        <v>2800</v>
      </c>
      <c r="L312" s="127">
        <f t="shared" si="9"/>
        <v>0</v>
      </c>
      <c r="M312" s="215" t="str">
        <f>IF(Tabla5[[#This Row],[CANTIDAD]]&gt;0,"Si","")</f>
        <v/>
      </c>
      <c r="N312" s="262"/>
      <c r="O312" s="204"/>
      <c r="P312" s="204"/>
      <c r="Q312" s="204"/>
    </row>
    <row r="313" spans="1:17" ht="39">
      <c r="A313" s="200"/>
      <c r="B313" s="132" t="s">
        <v>10</v>
      </c>
      <c r="C313" s="218">
        <v>65</v>
      </c>
      <c r="D313" s="173" t="s">
        <v>308</v>
      </c>
      <c r="E313" s="299">
        <v>8300</v>
      </c>
      <c r="F313" s="299">
        <v>8300</v>
      </c>
      <c r="G313" s="299">
        <v>8300</v>
      </c>
      <c r="H313" s="299">
        <v>8300</v>
      </c>
      <c r="I313" s="168"/>
      <c r="J313" s="187"/>
      <c r="K313" s="184">
        <f t="shared" si="10"/>
        <v>8300</v>
      </c>
      <c r="L313" s="127">
        <f t="shared" si="9"/>
        <v>0</v>
      </c>
      <c r="M313" s="215" t="str">
        <f>IF(Tabla5[[#This Row],[CANTIDAD]]&gt;0,"Si","")</f>
        <v/>
      </c>
      <c r="N313" s="262"/>
      <c r="O313" s="204"/>
      <c r="P313" s="204"/>
      <c r="Q313" s="204"/>
    </row>
    <row r="314" spans="1:17" ht="39">
      <c r="A314" s="200"/>
      <c r="B314" s="132" t="s">
        <v>10</v>
      </c>
      <c r="C314" s="218">
        <v>66</v>
      </c>
      <c r="D314" s="173" t="s">
        <v>309</v>
      </c>
      <c r="E314" s="299">
        <v>9500</v>
      </c>
      <c r="F314" s="299">
        <v>9500</v>
      </c>
      <c r="G314" s="299">
        <v>9500</v>
      </c>
      <c r="H314" s="299">
        <v>9500</v>
      </c>
      <c r="I314" s="168"/>
      <c r="J314" s="187"/>
      <c r="K314" s="184">
        <f t="shared" si="10"/>
        <v>9500</v>
      </c>
      <c r="L314" s="127">
        <f t="shared" si="9"/>
        <v>0</v>
      </c>
      <c r="M314" s="215" t="str">
        <f>IF(Tabla5[[#This Row],[CANTIDAD]]&gt;0,"Si","")</f>
        <v/>
      </c>
      <c r="N314" s="262"/>
      <c r="O314" s="204"/>
      <c r="P314" s="204"/>
      <c r="Q314" s="204"/>
    </row>
    <row r="315" spans="1:17" ht="39">
      <c r="A315" s="200"/>
      <c r="B315" s="132" t="s">
        <v>10</v>
      </c>
      <c r="C315" s="218">
        <v>67</v>
      </c>
      <c r="D315" s="173" t="s">
        <v>515</v>
      </c>
      <c r="E315" s="299">
        <v>29990</v>
      </c>
      <c r="F315" s="299">
        <v>29990</v>
      </c>
      <c r="G315" s="299">
        <v>29990</v>
      </c>
      <c r="H315" s="299">
        <v>29990</v>
      </c>
      <c r="I315" s="168"/>
      <c r="J315" s="187"/>
      <c r="K315" s="184">
        <f t="shared" ref="K315:K346" si="11">IF(J315&lt;4,E315,IF(J315&lt;10,F315,IF(J315&lt;20,G315,H315)))</f>
        <v>29990</v>
      </c>
      <c r="L315" s="127">
        <f t="shared" si="9"/>
        <v>0</v>
      </c>
      <c r="M315" s="215" t="str">
        <f>IF(Tabla5[[#This Row],[CANTIDAD]]&gt;0,"Si","")</f>
        <v/>
      </c>
      <c r="N315" s="262"/>
      <c r="O315" s="204"/>
      <c r="P315" s="204"/>
      <c r="Q315" s="204"/>
    </row>
    <row r="316" spans="1:17" ht="39">
      <c r="A316" s="200"/>
      <c r="B316" s="132" t="s">
        <v>10</v>
      </c>
      <c r="C316" s="218">
        <v>68</v>
      </c>
      <c r="D316" s="173" t="s">
        <v>516</v>
      </c>
      <c r="E316" s="299">
        <v>12500</v>
      </c>
      <c r="F316" s="299">
        <v>12500</v>
      </c>
      <c r="G316" s="299">
        <v>12500</v>
      </c>
      <c r="H316" s="299">
        <v>12500</v>
      </c>
      <c r="I316" s="168"/>
      <c r="J316" s="187"/>
      <c r="K316" s="184">
        <f t="shared" si="11"/>
        <v>12500</v>
      </c>
      <c r="L316" s="127">
        <f t="shared" si="9"/>
        <v>0</v>
      </c>
      <c r="M316" s="215" t="str">
        <f>IF(Tabla5[[#This Row],[CANTIDAD]]&gt;0,"Si","")</f>
        <v/>
      </c>
      <c r="N316" s="262"/>
      <c r="O316" s="204"/>
      <c r="P316" s="204"/>
      <c r="Q316" s="204"/>
    </row>
    <row r="317" spans="1:17" ht="39">
      <c r="A317" s="200"/>
      <c r="B317" s="132" t="s">
        <v>10</v>
      </c>
      <c r="C317" s="218">
        <v>69</v>
      </c>
      <c r="D317" s="173" t="s">
        <v>310</v>
      </c>
      <c r="E317" s="299">
        <v>10000</v>
      </c>
      <c r="F317" s="299">
        <v>10000</v>
      </c>
      <c r="G317" s="299">
        <v>10000</v>
      </c>
      <c r="H317" s="299">
        <v>10000</v>
      </c>
      <c r="I317" s="168"/>
      <c r="J317" s="187"/>
      <c r="K317" s="184">
        <f t="shared" si="11"/>
        <v>10000</v>
      </c>
      <c r="L317" s="127">
        <f t="shared" si="9"/>
        <v>0</v>
      </c>
      <c r="M317" s="215" t="str">
        <f>IF(Tabla5[[#This Row],[CANTIDAD]]&gt;0,"Si","")</f>
        <v/>
      </c>
      <c r="N317" s="262"/>
      <c r="O317" s="204"/>
      <c r="P317" s="204"/>
      <c r="Q317" s="204"/>
    </row>
    <row r="318" spans="1:17" ht="39">
      <c r="A318" s="200"/>
      <c r="B318" s="132" t="s">
        <v>10</v>
      </c>
      <c r="C318" s="218">
        <v>70</v>
      </c>
      <c r="D318" s="173" t="s">
        <v>312</v>
      </c>
      <c r="E318" s="299">
        <v>3500</v>
      </c>
      <c r="F318" s="299">
        <v>3500</v>
      </c>
      <c r="G318" s="299">
        <v>3500</v>
      </c>
      <c r="H318" s="299">
        <v>3500</v>
      </c>
      <c r="I318" s="168"/>
      <c r="J318" s="187"/>
      <c r="K318" s="184">
        <f t="shared" si="11"/>
        <v>3500</v>
      </c>
      <c r="L318" s="127">
        <f t="shared" si="9"/>
        <v>0</v>
      </c>
      <c r="M318" s="215" t="str">
        <f>IF(Tabla5[[#This Row],[CANTIDAD]]&gt;0,"Si","")</f>
        <v/>
      </c>
      <c r="N318" s="262"/>
      <c r="O318" s="204"/>
      <c r="P318" s="204"/>
      <c r="Q318" s="204"/>
    </row>
    <row r="319" spans="1:17" ht="39">
      <c r="A319" s="200"/>
      <c r="B319" s="132" t="s">
        <v>10</v>
      </c>
      <c r="C319" s="218">
        <v>71</v>
      </c>
      <c r="D319" s="173" t="s">
        <v>313</v>
      </c>
      <c r="E319" s="299">
        <v>2900</v>
      </c>
      <c r="F319" s="299">
        <v>2900</v>
      </c>
      <c r="G319" s="299">
        <v>2900</v>
      </c>
      <c r="H319" s="299">
        <v>2900</v>
      </c>
      <c r="I319" s="168"/>
      <c r="J319" s="187"/>
      <c r="K319" s="184">
        <f t="shared" si="11"/>
        <v>2900</v>
      </c>
      <c r="L319" s="127">
        <f t="shared" si="9"/>
        <v>0</v>
      </c>
      <c r="M319" s="215" t="str">
        <f>IF(Tabla5[[#This Row],[CANTIDAD]]&gt;0,"Si","")</f>
        <v/>
      </c>
      <c r="N319" s="262"/>
      <c r="O319" s="204"/>
      <c r="P319" s="204"/>
      <c r="Q319" s="204"/>
    </row>
    <row r="320" spans="1:17" ht="39">
      <c r="A320" s="200"/>
      <c r="B320" s="132" t="s">
        <v>10</v>
      </c>
      <c r="C320" s="218">
        <v>72</v>
      </c>
      <c r="D320" s="173" t="s">
        <v>403</v>
      </c>
      <c r="E320" s="299">
        <v>1050</v>
      </c>
      <c r="F320" s="299">
        <v>1050</v>
      </c>
      <c r="G320" s="299">
        <v>1050</v>
      </c>
      <c r="H320" s="299">
        <v>1050</v>
      </c>
      <c r="I320" s="168"/>
      <c r="J320" s="187"/>
      <c r="K320" s="184">
        <f t="shared" si="11"/>
        <v>1050</v>
      </c>
      <c r="L320" s="127">
        <f t="shared" si="9"/>
        <v>0</v>
      </c>
      <c r="M320" s="215" t="str">
        <f>IF(Tabla5[[#This Row],[CANTIDAD]]&gt;0,"Si","")</f>
        <v/>
      </c>
      <c r="N320" s="262"/>
      <c r="O320" s="204"/>
      <c r="P320" s="204"/>
      <c r="Q320" s="204"/>
    </row>
    <row r="321" spans="1:17" ht="39">
      <c r="A321" s="200"/>
      <c r="B321" s="132" t="s">
        <v>10</v>
      </c>
      <c r="C321" s="218">
        <v>73</v>
      </c>
      <c r="D321" s="173" t="s">
        <v>404</v>
      </c>
      <c r="E321" s="299">
        <v>1000</v>
      </c>
      <c r="F321" s="299">
        <v>1000</v>
      </c>
      <c r="G321" s="299">
        <v>1000</v>
      </c>
      <c r="H321" s="299">
        <v>1000</v>
      </c>
      <c r="I321" s="168"/>
      <c r="J321" s="187"/>
      <c r="K321" s="184">
        <f t="shared" si="11"/>
        <v>1000</v>
      </c>
      <c r="L321" s="127">
        <f t="shared" si="9"/>
        <v>0</v>
      </c>
      <c r="M321" s="215" t="str">
        <f>IF(Tabla5[[#This Row],[CANTIDAD]]&gt;0,"Si","")</f>
        <v/>
      </c>
      <c r="N321" s="262"/>
      <c r="O321" s="204"/>
      <c r="P321" s="204"/>
      <c r="Q321" s="204"/>
    </row>
    <row r="322" spans="1:17" ht="39">
      <c r="A322" s="200"/>
      <c r="B322" s="132" t="s">
        <v>10</v>
      </c>
      <c r="C322" s="218">
        <v>74</v>
      </c>
      <c r="D322" s="173" t="s">
        <v>405</v>
      </c>
      <c r="E322" s="299">
        <v>1050</v>
      </c>
      <c r="F322" s="299">
        <v>1050</v>
      </c>
      <c r="G322" s="299">
        <v>1050</v>
      </c>
      <c r="H322" s="299">
        <v>1050</v>
      </c>
      <c r="I322" s="168"/>
      <c r="J322" s="187"/>
      <c r="K322" s="184">
        <f t="shared" si="11"/>
        <v>1050</v>
      </c>
      <c r="L322" s="127">
        <f t="shared" si="9"/>
        <v>0</v>
      </c>
      <c r="M322" s="215" t="str">
        <f>IF(Tabla5[[#This Row],[CANTIDAD]]&gt;0,"Si","")</f>
        <v/>
      </c>
      <c r="N322" s="262"/>
      <c r="O322" s="204"/>
      <c r="P322" s="204"/>
      <c r="Q322" s="204"/>
    </row>
    <row r="323" spans="1:17" ht="39">
      <c r="A323" s="200"/>
      <c r="B323" s="132" t="s">
        <v>10</v>
      </c>
      <c r="C323" s="218">
        <v>75</v>
      </c>
      <c r="D323" s="173" t="s">
        <v>411</v>
      </c>
      <c r="E323" s="299">
        <v>1500</v>
      </c>
      <c r="F323" s="299">
        <v>1500</v>
      </c>
      <c r="G323" s="299">
        <v>1500</v>
      </c>
      <c r="H323" s="299">
        <v>1500</v>
      </c>
      <c r="I323" s="168"/>
      <c r="J323" s="187"/>
      <c r="K323" s="184">
        <f t="shared" si="11"/>
        <v>1500</v>
      </c>
      <c r="L323" s="127">
        <f t="shared" si="9"/>
        <v>0</v>
      </c>
      <c r="M323" s="215" t="str">
        <f>IF(Tabla5[[#This Row],[CANTIDAD]]&gt;0,"Si","")</f>
        <v/>
      </c>
      <c r="N323" s="262"/>
      <c r="O323" s="204"/>
      <c r="P323" s="204"/>
      <c r="Q323" s="204"/>
    </row>
    <row r="324" spans="1:17" ht="39">
      <c r="A324" s="200"/>
      <c r="B324" s="132" t="s">
        <v>10</v>
      </c>
      <c r="C324" s="218">
        <v>76</v>
      </c>
      <c r="D324" s="173" t="s">
        <v>412</v>
      </c>
      <c r="E324" s="299">
        <v>1500</v>
      </c>
      <c r="F324" s="299">
        <v>1500</v>
      </c>
      <c r="G324" s="299">
        <v>1500</v>
      </c>
      <c r="H324" s="299">
        <v>1500</v>
      </c>
      <c r="I324" s="168"/>
      <c r="J324" s="187"/>
      <c r="K324" s="184">
        <f t="shared" si="11"/>
        <v>1500</v>
      </c>
      <c r="L324" s="127">
        <f t="shared" si="9"/>
        <v>0</v>
      </c>
      <c r="M324" s="215" t="str">
        <f>IF(Tabla5[[#This Row],[CANTIDAD]]&gt;0,"Si","")</f>
        <v/>
      </c>
      <c r="N324" s="262"/>
      <c r="O324" s="204"/>
      <c r="P324" s="204"/>
      <c r="Q324" s="204"/>
    </row>
    <row r="325" spans="1:17" ht="39">
      <c r="A325" s="200"/>
      <c r="B325" s="132" t="s">
        <v>10</v>
      </c>
      <c r="C325" s="218">
        <v>77</v>
      </c>
      <c r="D325" s="173" t="s">
        <v>321</v>
      </c>
      <c r="E325" s="299">
        <v>1050</v>
      </c>
      <c r="F325" s="299">
        <v>1050</v>
      </c>
      <c r="G325" s="299">
        <v>1050</v>
      </c>
      <c r="H325" s="299">
        <v>1050</v>
      </c>
      <c r="I325" s="168"/>
      <c r="J325" s="187"/>
      <c r="K325" s="184">
        <f t="shared" si="11"/>
        <v>1050</v>
      </c>
      <c r="L325" s="127">
        <f t="shared" si="9"/>
        <v>0</v>
      </c>
      <c r="M325" s="215" t="str">
        <f>IF(Tabla5[[#This Row],[CANTIDAD]]&gt;0,"Si","")</f>
        <v/>
      </c>
      <c r="N325" s="262"/>
      <c r="O325" s="204"/>
      <c r="P325" s="204"/>
      <c r="Q325" s="204"/>
    </row>
    <row r="326" spans="1:17" ht="39">
      <c r="A326" s="200"/>
      <c r="B326" s="132" t="s">
        <v>10</v>
      </c>
      <c r="C326" s="218">
        <v>78</v>
      </c>
      <c r="D326" s="173" t="s">
        <v>322</v>
      </c>
      <c r="E326" s="299">
        <v>1250</v>
      </c>
      <c r="F326" s="299">
        <v>1250</v>
      </c>
      <c r="G326" s="299">
        <v>1250</v>
      </c>
      <c r="H326" s="299">
        <v>1250</v>
      </c>
      <c r="I326" s="168"/>
      <c r="J326" s="187"/>
      <c r="K326" s="184">
        <f t="shared" si="11"/>
        <v>1250</v>
      </c>
      <c r="L326" s="127">
        <f t="shared" si="9"/>
        <v>0</v>
      </c>
      <c r="M326" s="215" t="str">
        <f>IF(Tabla5[[#This Row],[CANTIDAD]]&gt;0,"Si","")</f>
        <v/>
      </c>
      <c r="N326" s="262"/>
      <c r="O326" s="204"/>
      <c r="P326" s="204"/>
      <c r="Q326" s="204"/>
    </row>
    <row r="327" spans="1:17" ht="39">
      <c r="A327" s="200"/>
      <c r="B327" s="132" t="s">
        <v>10</v>
      </c>
      <c r="C327" s="218">
        <v>79</v>
      </c>
      <c r="D327" s="173" t="s">
        <v>323</v>
      </c>
      <c r="E327" s="299">
        <v>1400</v>
      </c>
      <c r="F327" s="299">
        <v>1400</v>
      </c>
      <c r="G327" s="299">
        <v>1400</v>
      </c>
      <c r="H327" s="299">
        <v>1400</v>
      </c>
      <c r="I327" s="168"/>
      <c r="J327" s="187"/>
      <c r="K327" s="184">
        <f t="shared" si="11"/>
        <v>1400</v>
      </c>
      <c r="L327" s="127">
        <f t="shared" si="9"/>
        <v>0</v>
      </c>
      <c r="M327" s="215" t="str">
        <f>IF(Tabla5[[#This Row],[CANTIDAD]]&gt;0,"Si","")</f>
        <v/>
      </c>
      <c r="N327" s="262"/>
      <c r="O327" s="204"/>
      <c r="P327" s="204"/>
      <c r="Q327" s="204"/>
    </row>
    <row r="328" spans="1:17" ht="39">
      <c r="A328" s="200"/>
      <c r="B328" s="132" t="s">
        <v>10</v>
      </c>
      <c r="C328" s="218">
        <v>80</v>
      </c>
      <c r="D328" s="173" t="s">
        <v>324</v>
      </c>
      <c r="E328" s="299">
        <v>1700</v>
      </c>
      <c r="F328" s="299">
        <v>1700</v>
      </c>
      <c r="G328" s="299">
        <v>1700</v>
      </c>
      <c r="H328" s="299">
        <v>1700</v>
      </c>
      <c r="I328" s="168"/>
      <c r="J328" s="187"/>
      <c r="K328" s="184">
        <f t="shared" si="11"/>
        <v>1700</v>
      </c>
      <c r="L328" s="127">
        <f t="shared" si="9"/>
        <v>0</v>
      </c>
      <c r="M328" s="215" t="str">
        <f>IF(Tabla5[[#This Row],[CANTIDAD]]&gt;0,"Si","")</f>
        <v/>
      </c>
      <c r="N328" s="262"/>
      <c r="O328" s="204"/>
      <c r="P328" s="204"/>
      <c r="Q328" s="204"/>
    </row>
    <row r="329" spans="1:17" ht="39">
      <c r="A329" s="200"/>
      <c r="B329" s="132" t="s">
        <v>10</v>
      </c>
      <c r="C329" s="218">
        <v>81</v>
      </c>
      <c r="D329" s="173" t="s">
        <v>325</v>
      </c>
      <c r="E329" s="299">
        <v>2200</v>
      </c>
      <c r="F329" s="299">
        <v>2200</v>
      </c>
      <c r="G329" s="299">
        <v>2200</v>
      </c>
      <c r="H329" s="299">
        <v>2200</v>
      </c>
      <c r="I329" s="168"/>
      <c r="J329" s="187"/>
      <c r="K329" s="184">
        <f t="shared" si="11"/>
        <v>2200</v>
      </c>
      <c r="L329" s="127">
        <f t="shared" si="9"/>
        <v>0</v>
      </c>
      <c r="M329" s="215" t="str">
        <f>IF(Tabla5[[#This Row],[CANTIDAD]]&gt;0,"Si","")</f>
        <v/>
      </c>
      <c r="N329" s="262"/>
      <c r="O329" s="204"/>
      <c r="P329" s="204"/>
      <c r="Q329" s="204"/>
    </row>
    <row r="330" spans="1:17" ht="39">
      <c r="A330" s="200"/>
      <c r="B330" s="132" t="s">
        <v>10</v>
      </c>
      <c r="C330" s="218">
        <v>82</v>
      </c>
      <c r="D330" s="173" t="s">
        <v>326</v>
      </c>
      <c r="E330" s="299">
        <v>1700</v>
      </c>
      <c r="F330" s="299">
        <v>1700</v>
      </c>
      <c r="G330" s="299">
        <v>1700</v>
      </c>
      <c r="H330" s="299">
        <v>1700</v>
      </c>
      <c r="I330" s="168"/>
      <c r="J330" s="187"/>
      <c r="K330" s="184">
        <f t="shared" si="11"/>
        <v>1700</v>
      </c>
      <c r="L330" s="127">
        <f t="shared" si="9"/>
        <v>0</v>
      </c>
      <c r="M330" s="215" t="str">
        <f>IF(Tabla5[[#This Row],[CANTIDAD]]&gt;0,"Si","")</f>
        <v/>
      </c>
      <c r="N330" s="262"/>
      <c r="O330" s="204"/>
      <c r="P330" s="204"/>
      <c r="Q330" s="204"/>
    </row>
    <row r="331" spans="1:17" ht="39">
      <c r="A331" s="200"/>
      <c r="B331" s="132" t="s">
        <v>10</v>
      </c>
      <c r="C331" s="218">
        <v>83</v>
      </c>
      <c r="D331" s="173" t="s">
        <v>327</v>
      </c>
      <c r="E331" s="299">
        <v>650</v>
      </c>
      <c r="F331" s="299">
        <v>650</v>
      </c>
      <c r="G331" s="299">
        <v>650</v>
      </c>
      <c r="H331" s="299">
        <v>650</v>
      </c>
      <c r="I331" s="168"/>
      <c r="J331" s="187"/>
      <c r="K331" s="184">
        <f t="shared" si="11"/>
        <v>650</v>
      </c>
      <c r="L331" s="127">
        <f t="shared" si="9"/>
        <v>0</v>
      </c>
      <c r="M331" s="215" t="str">
        <f>IF(Tabla5[[#This Row],[CANTIDAD]]&gt;0,"Si","")</f>
        <v/>
      </c>
      <c r="N331" s="262"/>
      <c r="O331" s="204"/>
      <c r="P331" s="204"/>
      <c r="Q331" s="204"/>
    </row>
    <row r="332" spans="1:17" ht="39">
      <c r="A332" s="200"/>
      <c r="B332" s="132" t="s">
        <v>10</v>
      </c>
      <c r="C332" s="218">
        <v>84</v>
      </c>
      <c r="D332" s="173" t="s">
        <v>328</v>
      </c>
      <c r="E332" s="299">
        <v>1600</v>
      </c>
      <c r="F332" s="299">
        <v>1600</v>
      </c>
      <c r="G332" s="299">
        <v>1600</v>
      </c>
      <c r="H332" s="299">
        <v>1600</v>
      </c>
      <c r="I332" s="168"/>
      <c r="J332" s="187"/>
      <c r="K332" s="184">
        <f t="shared" si="11"/>
        <v>1600</v>
      </c>
      <c r="L332" s="127">
        <f t="shared" si="9"/>
        <v>0</v>
      </c>
      <c r="M332" s="215" t="str">
        <f>IF(Tabla5[[#This Row],[CANTIDAD]]&gt;0,"Si","")</f>
        <v/>
      </c>
      <c r="N332" s="262"/>
      <c r="O332" s="204"/>
      <c r="P332" s="204"/>
      <c r="Q332" s="204"/>
    </row>
    <row r="333" spans="1:17" ht="39">
      <c r="A333" s="200"/>
      <c r="B333" s="132" t="s">
        <v>10</v>
      </c>
      <c r="C333" s="218">
        <v>85</v>
      </c>
      <c r="D333" s="173" t="s">
        <v>329</v>
      </c>
      <c r="E333" s="299">
        <v>1450</v>
      </c>
      <c r="F333" s="299">
        <v>1450</v>
      </c>
      <c r="G333" s="299">
        <v>1450</v>
      </c>
      <c r="H333" s="299">
        <v>1450</v>
      </c>
      <c r="I333" s="168"/>
      <c r="J333" s="187"/>
      <c r="K333" s="184">
        <f t="shared" si="11"/>
        <v>1450</v>
      </c>
      <c r="L333" s="127">
        <f t="shared" si="9"/>
        <v>0</v>
      </c>
      <c r="M333" s="215" t="str">
        <f>IF(Tabla5[[#This Row],[CANTIDAD]]&gt;0,"Si","")</f>
        <v/>
      </c>
      <c r="N333" s="262"/>
      <c r="O333" s="204"/>
      <c r="P333" s="204"/>
      <c r="Q333" s="204"/>
    </row>
    <row r="334" spans="1:17" ht="39">
      <c r="A334" s="200"/>
      <c r="B334" s="132" t="s">
        <v>10</v>
      </c>
      <c r="C334" s="218">
        <v>86</v>
      </c>
      <c r="D334" s="173" t="s">
        <v>330</v>
      </c>
      <c r="E334" s="299">
        <v>1850</v>
      </c>
      <c r="F334" s="299">
        <v>1850</v>
      </c>
      <c r="G334" s="299">
        <v>1850</v>
      </c>
      <c r="H334" s="299">
        <v>1850</v>
      </c>
      <c r="I334" s="168"/>
      <c r="J334" s="187"/>
      <c r="K334" s="184">
        <f t="shared" si="11"/>
        <v>1850</v>
      </c>
      <c r="L334" s="127">
        <f t="shared" si="9"/>
        <v>0</v>
      </c>
      <c r="M334" s="215" t="str">
        <f>IF(Tabla5[[#This Row],[CANTIDAD]]&gt;0,"Si","")</f>
        <v/>
      </c>
      <c r="N334" s="262"/>
      <c r="O334" s="204"/>
      <c r="P334" s="204"/>
      <c r="Q334" s="204"/>
    </row>
    <row r="335" spans="1:17" ht="39">
      <c r="A335" s="200"/>
      <c r="B335" s="132" t="s">
        <v>10</v>
      </c>
      <c r="C335" s="218">
        <v>87</v>
      </c>
      <c r="D335" s="173" t="s">
        <v>331</v>
      </c>
      <c r="E335" s="299">
        <v>2450</v>
      </c>
      <c r="F335" s="299">
        <v>2450</v>
      </c>
      <c r="G335" s="299">
        <v>2450</v>
      </c>
      <c r="H335" s="299">
        <v>2450</v>
      </c>
      <c r="I335" s="168"/>
      <c r="J335" s="187"/>
      <c r="K335" s="184">
        <f t="shared" si="11"/>
        <v>2450</v>
      </c>
      <c r="L335" s="127">
        <f t="shared" si="9"/>
        <v>0</v>
      </c>
      <c r="M335" s="215" t="str">
        <f>IF(Tabla5[[#This Row],[CANTIDAD]]&gt;0,"Si","")</f>
        <v/>
      </c>
      <c r="N335" s="262"/>
      <c r="O335" s="204"/>
      <c r="P335" s="204"/>
      <c r="Q335" s="204"/>
    </row>
    <row r="336" spans="1:17" ht="39">
      <c r="A336" s="200"/>
      <c r="B336" s="132" t="s">
        <v>10</v>
      </c>
      <c r="C336" s="218">
        <v>88</v>
      </c>
      <c r="D336" s="173" t="s">
        <v>332</v>
      </c>
      <c r="E336" s="299">
        <v>1350</v>
      </c>
      <c r="F336" s="299">
        <v>1350</v>
      </c>
      <c r="G336" s="299">
        <v>1350</v>
      </c>
      <c r="H336" s="299">
        <v>1350</v>
      </c>
      <c r="I336" s="180"/>
      <c r="J336" s="187"/>
      <c r="K336" s="184">
        <f t="shared" si="11"/>
        <v>1350</v>
      </c>
      <c r="L336" s="127">
        <f t="shared" ref="L336:L399" si="12">J336*K336</f>
        <v>0</v>
      </c>
      <c r="M336" s="215" t="str">
        <f>IF(Tabla5[[#This Row],[CANTIDAD]]&gt;0,"Si","")</f>
        <v/>
      </c>
      <c r="N336" s="262"/>
      <c r="O336" s="204"/>
      <c r="P336" s="204"/>
      <c r="Q336" s="204"/>
    </row>
    <row r="337" spans="1:17" ht="39">
      <c r="A337" s="200"/>
      <c r="B337" s="132" t="s">
        <v>10</v>
      </c>
      <c r="C337" s="218">
        <v>89</v>
      </c>
      <c r="D337" s="173" t="s">
        <v>333</v>
      </c>
      <c r="E337" s="299">
        <v>1050</v>
      </c>
      <c r="F337" s="299">
        <v>1050</v>
      </c>
      <c r="G337" s="299">
        <v>1050</v>
      </c>
      <c r="H337" s="299">
        <v>1050</v>
      </c>
      <c r="I337" s="180"/>
      <c r="J337" s="187"/>
      <c r="K337" s="184">
        <f t="shared" si="11"/>
        <v>1050</v>
      </c>
      <c r="L337" s="127">
        <f t="shared" si="12"/>
        <v>0</v>
      </c>
      <c r="M337" s="215" t="str">
        <f>IF(Tabla5[[#This Row],[CANTIDAD]]&gt;0,"Si","")</f>
        <v/>
      </c>
      <c r="N337" s="262"/>
      <c r="O337" s="204"/>
      <c r="P337" s="204"/>
      <c r="Q337" s="204"/>
    </row>
    <row r="338" spans="1:17" ht="39">
      <c r="A338" s="200"/>
      <c r="B338" s="132" t="s">
        <v>10</v>
      </c>
      <c r="C338" s="218">
        <v>90</v>
      </c>
      <c r="D338" s="173" t="s">
        <v>334</v>
      </c>
      <c r="E338" s="299">
        <v>1050</v>
      </c>
      <c r="F338" s="299">
        <v>1050</v>
      </c>
      <c r="G338" s="299">
        <v>1050</v>
      </c>
      <c r="H338" s="299">
        <v>1050</v>
      </c>
      <c r="I338" s="180"/>
      <c r="J338" s="187"/>
      <c r="K338" s="184">
        <f t="shared" si="11"/>
        <v>1050</v>
      </c>
      <c r="L338" s="127">
        <f t="shared" si="12"/>
        <v>0</v>
      </c>
      <c r="M338" s="215" t="str">
        <f>IF(Tabla5[[#This Row],[CANTIDAD]]&gt;0,"Si","")</f>
        <v/>
      </c>
      <c r="N338" s="262"/>
      <c r="O338" s="204"/>
      <c r="P338" s="204"/>
      <c r="Q338" s="204"/>
    </row>
    <row r="339" spans="1:17" ht="39">
      <c r="A339" s="200"/>
      <c r="B339" s="132" t="s">
        <v>10</v>
      </c>
      <c r="C339" s="218">
        <v>91</v>
      </c>
      <c r="D339" s="173" t="s">
        <v>335</v>
      </c>
      <c r="E339" s="299">
        <v>1500</v>
      </c>
      <c r="F339" s="299">
        <v>1500</v>
      </c>
      <c r="G339" s="299">
        <v>1500</v>
      </c>
      <c r="H339" s="299">
        <v>1500</v>
      </c>
      <c r="I339" s="180"/>
      <c r="J339" s="187"/>
      <c r="K339" s="184">
        <f t="shared" si="11"/>
        <v>1500</v>
      </c>
      <c r="L339" s="127">
        <f t="shared" si="12"/>
        <v>0</v>
      </c>
      <c r="M339" s="215" t="str">
        <f>IF(Tabla5[[#This Row],[CANTIDAD]]&gt;0,"Si","")</f>
        <v/>
      </c>
      <c r="N339" s="262"/>
      <c r="O339" s="204"/>
      <c r="P339" s="204"/>
      <c r="Q339" s="204"/>
    </row>
    <row r="340" spans="1:17" ht="39">
      <c r="A340" s="200"/>
      <c r="B340" s="132" t="s">
        <v>10</v>
      </c>
      <c r="C340" s="218">
        <v>92</v>
      </c>
      <c r="D340" s="173" t="s">
        <v>336</v>
      </c>
      <c r="E340" s="299">
        <v>1950</v>
      </c>
      <c r="F340" s="299">
        <v>1950</v>
      </c>
      <c r="G340" s="299">
        <v>1950</v>
      </c>
      <c r="H340" s="299">
        <v>1950</v>
      </c>
      <c r="I340" s="180"/>
      <c r="J340" s="187"/>
      <c r="K340" s="184">
        <f t="shared" si="11"/>
        <v>1950</v>
      </c>
      <c r="L340" s="127">
        <f t="shared" si="12"/>
        <v>0</v>
      </c>
      <c r="M340" s="215" t="str">
        <f>IF(Tabla5[[#This Row],[CANTIDAD]]&gt;0,"Si","")</f>
        <v/>
      </c>
      <c r="N340" s="262"/>
      <c r="O340" s="204"/>
      <c r="P340" s="204"/>
      <c r="Q340" s="204"/>
    </row>
    <row r="341" spans="1:17" ht="39">
      <c r="A341" s="200"/>
      <c r="B341" s="132" t="s">
        <v>10</v>
      </c>
      <c r="C341" s="218">
        <v>93</v>
      </c>
      <c r="D341" s="173" t="s">
        <v>337</v>
      </c>
      <c r="E341" s="299">
        <v>1050</v>
      </c>
      <c r="F341" s="299">
        <v>1050</v>
      </c>
      <c r="G341" s="299">
        <v>1050</v>
      </c>
      <c r="H341" s="299">
        <v>1050</v>
      </c>
      <c r="I341" s="180"/>
      <c r="J341" s="187"/>
      <c r="K341" s="184">
        <f t="shared" si="11"/>
        <v>1050</v>
      </c>
      <c r="L341" s="127">
        <f t="shared" si="12"/>
        <v>0</v>
      </c>
      <c r="M341" s="215" t="str">
        <f>IF(Tabla5[[#This Row],[CANTIDAD]]&gt;0,"Si","")</f>
        <v/>
      </c>
      <c r="N341" s="262"/>
      <c r="O341" s="204"/>
      <c r="P341" s="204"/>
      <c r="Q341" s="204"/>
    </row>
    <row r="342" spans="1:17" ht="39">
      <c r="A342" s="200"/>
      <c r="B342" s="132" t="s">
        <v>10</v>
      </c>
      <c r="C342" s="218">
        <v>94</v>
      </c>
      <c r="D342" s="173" t="s">
        <v>338</v>
      </c>
      <c r="E342" s="299">
        <v>1050</v>
      </c>
      <c r="F342" s="299">
        <v>1050</v>
      </c>
      <c r="G342" s="299">
        <v>1050</v>
      </c>
      <c r="H342" s="299">
        <v>1050</v>
      </c>
      <c r="I342" s="180"/>
      <c r="J342" s="187"/>
      <c r="K342" s="184">
        <f t="shared" si="11"/>
        <v>1050</v>
      </c>
      <c r="L342" s="127">
        <f t="shared" si="12"/>
        <v>0</v>
      </c>
      <c r="M342" s="215" t="str">
        <f>IF(Tabla5[[#This Row],[CANTIDAD]]&gt;0,"Si","")</f>
        <v/>
      </c>
      <c r="N342" s="262"/>
      <c r="O342" s="204"/>
      <c r="P342" s="204"/>
      <c r="Q342" s="204"/>
    </row>
    <row r="343" spans="1:17" ht="39">
      <c r="A343" s="200"/>
      <c r="B343" s="132" t="s">
        <v>10</v>
      </c>
      <c r="C343" s="218">
        <v>95</v>
      </c>
      <c r="D343" s="173" t="s">
        <v>339</v>
      </c>
      <c r="E343" s="299">
        <v>1500</v>
      </c>
      <c r="F343" s="299">
        <v>1500</v>
      </c>
      <c r="G343" s="299">
        <v>1500</v>
      </c>
      <c r="H343" s="299">
        <v>1500</v>
      </c>
      <c r="I343" s="180"/>
      <c r="J343" s="187"/>
      <c r="K343" s="184">
        <f t="shared" si="11"/>
        <v>1500</v>
      </c>
      <c r="L343" s="127">
        <f t="shared" si="12"/>
        <v>0</v>
      </c>
      <c r="M343" s="215" t="str">
        <f>IF(Tabla5[[#This Row],[CANTIDAD]]&gt;0,"Si","")</f>
        <v/>
      </c>
      <c r="N343" s="262"/>
      <c r="O343" s="204"/>
      <c r="P343" s="204"/>
      <c r="Q343" s="204"/>
    </row>
    <row r="344" spans="1:17" ht="39">
      <c r="A344" s="200"/>
      <c r="B344" s="132" t="s">
        <v>10</v>
      </c>
      <c r="C344" s="218">
        <v>96</v>
      </c>
      <c r="D344" s="173" t="s">
        <v>409</v>
      </c>
      <c r="E344" s="299">
        <v>350</v>
      </c>
      <c r="F344" s="299">
        <v>350</v>
      </c>
      <c r="G344" s="299">
        <v>350</v>
      </c>
      <c r="H344" s="299">
        <v>350</v>
      </c>
      <c r="I344" s="180"/>
      <c r="J344" s="187"/>
      <c r="K344" s="184">
        <f t="shared" si="11"/>
        <v>350</v>
      </c>
      <c r="L344" s="127">
        <f t="shared" si="12"/>
        <v>0</v>
      </c>
      <c r="M344" s="215" t="str">
        <f>IF(Tabla5[[#This Row],[CANTIDAD]]&gt;0,"Si","")</f>
        <v/>
      </c>
      <c r="N344" s="262"/>
      <c r="O344" s="204"/>
      <c r="P344" s="204"/>
      <c r="Q344" s="204"/>
    </row>
    <row r="345" spans="1:17" ht="39">
      <c r="A345" s="200"/>
      <c r="B345" s="132" t="s">
        <v>10</v>
      </c>
      <c r="C345" s="218">
        <v>97</v>
      </c>
      <c r="D345" s="173" t="s">
        <v>311</v>
      </c>
      <c r="E345" s="299">
        <v>800</v>
      </c>
      <c r="F345" s="299">
        <v>800</v>
      </c>
      <c r="G345" s="299">
        <v>800</v>
      </c>
      <c r="H345" s="299">
        <v>800</v>
      </c>
      <c r="I345" s="180"/>
      <c r="J345" s="187"/>
      <c r="K345" s="184">
        <f t="shared" si="11"/>
        <v>800</v>
      </c>
      <c r="L345" s="127">
        <f t="shared" si="12"/>
        <v>0</v>
      </c>
      <c r="M345" s="215" t="str">
        <f>IF(Tabla5[[#This Row],[CANTIDAD]]&gt;0,"Si","")</f>
        <v/>
      </c>
      <c r="N345" s="262"/>
      <c r="O345" s="204"/>
      <c r="P345" s="204"/>
      <c r="Q345" s="204"/>
    </row>
    <row r="346" spans="1:17" ht="39">
      <c r="A346" s="200"/>
      <c r="B346" s="132" t="s">
        <v>10</v>
      </c>
      <c r="C346" s="218">
        <v>98</v>
      </c>
      <c r="D346" s="173" t="s">
        <v>340</v>
      </c>
      <c r="E346" s="299">
        <v>150</v>
      </c>
      <c r="F346" s="299">
        <v>150</v>
      </c>
      <c r="G346" s="299">
        <v>150</v>
      </c>
      <c r="H346" s="299">
        <v>150</v>
      </c>
      <c r="I346" s="180"/>
      <c r="J346" s="187"/>
      <c r="K346" s="184">
        <f t="shared" si="11"/>
        <v>150</v>
      </c>
      <c r="L346" s="127">
        <f t="shared" si="12"/>
        <v>0</v>
      </c>
      <c r="M346" s="215" t="str">
        <f>IF(Tabla5[[#This Row],[CANTIDAD]]&gt;0,"Si","")</f>
        <v/>
      </c>
      <c r="N346" s="262"/>
      <c r="O346" s="204"/>
      <c r="P346" s="204"/>
      <c r="Q346" s="204"/>
    </row>
    <row r="347" spans="1:17" ht="39">
      <c r="A347" s="200"/>
      <c r="B347" s="132" t="s">
        <v>10</v>
      </c>
      <c r="C347" s="218">
        <v>99</v>
      </c>
      <c r="D347" s="173" t="s">
        <v>341</v>
      </c>
      <c r="E347" s="299">
        <v>350</v>
      </c>
      <c r="F347" s="299">
        <v>350</v>
      </c>
      <c r="G347" s="299">
        <v>350</v>
      </c>
      <c r="H347" s="299">
        <v>350</v>
      </c>
      <c r="I347" s="180"/>
      <c r="J347" s="187"/>
      <c r="K347" s="184">
        <f t="shared" ref="K347:K378" si="13">IF(J347&lt;4,E347,IF(J347&lt;10,F347,IF(J347&lt;20,G347,H347)))</f>
        <v>350</v>
      </c>
      <c r="L347" s="127">
        <f t="shared" si="12"/>
        <v>0</v>
      </c>
      <c r="M347" s="215" t="str">
        <f>IF(Tabla5[[#This Row],[CANTIDAD]]&gt;0,"Si","")</f>
        <v/>
      </c>
      <c r="N347" s="262"/>
      <c r="O347" s="204"/>
      <c r="P347" s="204"/>
      <c r="Q347" s="204"/>
    </row>
    <row r="348" spans="1:17" ht="39">
      <c r="A348" s="200"/>
      <c r="B348" s="132" t="s">
        <v>10</v>
      </c>
      <c r="C348" s="218">
        <v>100</v>
      </c>
      <c r="D348" s="173" t="s">
        <v>342</v>
      </c>
      <c r="E348" s="299">
        <v>500</v>
      </c>
      <c r="F348" s="299">
        <v>500</v>
      </c>
      <c r="G348" s="299">
        <v>500</v>
      </c>
      <c r="H348" s="299">
        <v>500</v>
      </c>
      <c r="I348" s="180"/>
      <c r="J348" s="187"/>
      <c r="K348" s="184">
        <f t="shared" si="13"/>
        <v>500</v>
      </c>
      <c r="L348" s="127">
        <f t="shared" si="12"/>
        <v>0</v>
      </c>
      <c r="M348" s="215" t="str">
        <f>IF(Tabla5[[#This Row],[CANTIDAD]]&gt;0,"Si","")</f>
        <v/>
      </c>
      <c r="N348" s="262"/>
      <c r="O348" s="204"/>
      <c r="P348" s="204"/>
      <c r="Q348" s="204"/>
    </row>
    <row r="349" spans="1:17" ht="39">
      <c r="A349" s="200"/>
      <c r="B349" s="132" t="s">
        <v>10</v>
      </c>
      <c r="C349" s="218">
        <v>101</v>
      </c>
      <c r="D349" s="173" t="s">
        <v>343</v>
      </c>
      <c r="E349" s="299">
        <v>750</v>
      </c>
      <c r="F349" s="299">
        <v>750</v>
      </c>
      <c r="G349" s="299">
        <v>750</v>
      </c>
      <c r="H349" s="299">
        <v>750</v>
      </c>
      <c r="I349" s="180"/>
      <c r="J349" s="187"/>
      <c r="K349" s="184">
        <f t="shared" si="13"/>
        <v>750</v>
      </c>
      <c r="L349" s="127">
        <f t="shared" si="12"/>
        <v>0</v>
      </c>
      <c r="M349" s="215" t="str">
        <f>IF(Tabla5[[#This Row],[CANTIDAD]]&gt;0,"Si","")</f>
        <v/>
      </c>
      <c r="N349" s="262"/>
      <c r="O349" s="204"/>
      <c r="P349" s="204"/>
      <c r="Q349" s="204"/>
    </row>
    <row r="350" spans="1:17" ht="39">
      <c r="A350" s="200"/>
      <c r="B350" s="132" t="s">
        <v>10</v>
      </c>
      <c r="C350" s="218">
        <v>102</v>
      </c>
      <c r="D350" s="173" t="s">
        <v>344</v>
      </c>
      <c r="E350" s="299">
        <v>2000</v>
      </c>
      <c r="F350" s="299">
        <v>2000</v>
      </c>
      <c r="G350" s="299">
        <v>2000</v>
      </c>
      <c r="H350" s="299">
        <v>2000</v>
      </c>
      <c r="I350" s="180"/>
      <c r="J350" s="187"/>
      <c r="K350" s="184">
        <f t="shared" si="13"/>
        <v>2000</v>
      </c>
      <c r="L350" s="127">
        <f t="shared" si="12"/>
        <v>0</v>
      </c>
      <c r="M350" s="215" t="str">
        <f>IF(Tabla5[[#This Row],[CANTIDAD]]&gt;0,"Si","")</f>
        <v/>
      </c>
      <c r="N350" s="262"/>
      <c r="O350" s="204"/>
      <c r="P350" s="204"/>
      <c r="Q350" s="204"/>
    </row>
    <row r="351" spans="1:17" ht="39">
      <c r="A351" s="200"/>
      <c r="B351" s="132" t="s">
        <v>10</v>
      </c>
      <c r="C351" s="218">
        <v>103</v>
      </c>
      <c r="D351" s="173" t="s">
        <v>345</v>
      </c>
      <c r="E351" s="299">
        <v>430</v>
      </c>
      <c r="F351" s="299">
        <v>430</v>
      </c>
      <c r="G351" s="299">
        <v>430</v>
      </c>
      <c r="H351" s="299">
        <v>430</v>
      </c>
      <c r="I351" s="180"/>
      <c r="J351" s="187"/>
      <c r="K351" s="184">
        <f t="shared" si="13"/>
        <v>430</v>
      </c>
      <c r="L351" s="127">
        <f t="shared" si="12"/>
        <v>0</v>
      </c>
      <c r="M351" s="215" t="str">
        <f>IF(Tabla5[[#This Row],[CANTIDAD]]&gt;0,"Si","")</f>
        <v/>
      </c>
      <c r="N351" s="262"/>
      <c r="O351" s="204"/>
      <c r="P351" s="204"/>
      <c r="Q351" s="204"/>
    </row>
    <row r="352" spans="1:17" ht="39">
      <c r="A352" s="200"/>
      <c r="B352" s="132" t="s">
        <v>10</v>
      </c>
      <c r="C352" s="218">
        <v>104</v>
      </c>
      <c r="D352" s="173" t="s">
        <v>346</v>
      </c>
      <c r="E352" s="299">
        <v>2600</v>
      </c>
      <c r="F352" s="299">
        <v>2600</v>
      </c>
      <c r="G352" s="299">
        <v>2600</v>
      </c>
      <c r="H352" s="299">
        <v>2600</v>
      </c>
      <c r="I352" s="180"/>
      <c r="J352" s="187"/>
      <c r="K352" s="184">
        <f t="shared" si="13"/>
        <v>2600</v>
      </c>
      <c r="L352" s="127">
        <f t="shared" si="12"/>
        <v>0</v>
      </c>
      <c r="M352" s="215" t="str">
        <f>IF(Tabla5[[#This Row],[CANTIDAD]]&gt;0,"Si","")</f>
        <v/>
      </c>
      <c r="N352" s="262"/>
      <c r="O352" s="204"/>
      <c r="P352" s="204"/>
      <c r="Q352" s="204"/>
    </row>
    <row r="353" spans="1:17" ht="39">
      <c r="A353" s="200"/>
      <c r="B353" s="132" t="s">
        <v>10</v>
      </c>
      <c r="C353" s="218">
        <v>105</v>
      </c>
      <c r="D353" s="173" t="s">
        <v>347</v>
      </c>
      <c r="E353" s="299">
        <v>2650</v>
      </c>
      <c r="F353" s="299">
        <v>2650</v>
      </c>
      <c r="G353" s="299">
        <v>2650</v>
      </c>
      <c r="H353" s="299">
        <v>2650</v>
      </c>
      <c r="I353" s="180"/>
      <c r="J353" s="187"/>
      <c r="K353" s="184">
        <f t="shared" si="13"/>
        <v>2650</v>
      </c>
      <c r="L353" s="127">
        <f t="shared" si="12"/>
        <v>0</v>
      </c>
      <c r="M353" s="215" t="str">
        <f>IF(Tabla5[[#This Row],[CANTIDAD]]&gt;0,"Si","")</f>
        <v/>
      </c>
      <c r="N353" s="262"/>
      <c r="O353" s="204"/>
      <c r="P353" s="204"/>
      <c r="Q353" s="204"/>
    </row>
    <row r="354" spans="1:17" ht="39">
      <c r="A354" s="200"/>
      <c r="B354" s="132" t="s">
        <v>10</v>
      </c>
      <c r="C354" s="218">
        <v>106</v>
      </c>
      <c r="D354" s="173" t="s">
        <v>348</v>
      </c>
      <c r="E354" s="299">
        <v>1150</v>
      </c>
      <c r="F354" s="299">
        <v>1150</v>
      </c>
      <c r="G354" s="299">
        <v>1150</v>
      </c>
      <c r="H354" s="299">
        <v>1150</v>
      </c>
      <c r="I354" s="180"/>
      <c r="J354" s="187"/>
      <c r="K354" s="184">
        <f t="shared" si="13"/>
        <v>1150</v>
      </c>
      <c r="L354" s="127">
        <f t="shared" si="12"/>
        <v>0</v>
      </c>
      <c r="M354" s="215" t="str">
        <f>IF(Tabla5[[#This Row],[CANTIDAD]]&gt;0,"Si","")</f>
        <v/>
      </c>
      <c r="N354" s="262"/>
      <c r="O354" s="204"/>
      <c r="P354" s="204"/>
      <c r="Q354" s="204"/>
    </row>
    <row r="355" spans="1:17" ht="39">
      <c r="A355" s="200"/>
      <c r="B355" s="132" t="s">
        <v>10</v>
      </c>
      <c r="C355" s="218">
        <v>107</v>
      </c>
      <c r="D355" s="173" t="s">
        <v>349</v>
      </c>
      <c r="E355" s="299">
        <v>4500</v>
      </c>
      <c r="F355" s="299">
        <v>4500</v>
      </c>
      <c r="G355" s="299">
        <v>4500</v>
      </c>
      <c r="H355" s="299">
        <v>4500</v>
      </c>
      <c r="I355" s="180"/>
      <c r="J355" s="187"/>
      <c r="K355" s="184">
        <f t="shared" si="13"/>
        <v>4500</v>
      </c>
      <c r="L355" s="127">
        <f t="shared" si="12"/>
        <v>0</v>
      </c>
      <c r="M355" s="215" t="str">
        <f>IF(Tabla5[[#This Row],[CANTIDAD]]&gt;0,"Si","")</f>
        <v/>
      </c>
      <c r="N355" s="262"/>
      <c r="O355" s="204"/>
      <c r="P355" s="204"/>
      <c r="Q355" s="204"/>
    </row>
    <row r="356" spans="1:17" ht="39">
      <c r="A356" s="200"/>
      <c r="B356" s="132" t="s">
        <v>10</v>
      </c>
      <c r="C356" s="218">
        <v>108</v>
      </c>
      <c r="D356" s="173" t="s">
        <v>350</v>
      </c>
      <c r="E356" s="299">
        <v>3000</v>
      </c>
      <c r="F356" s="299">
        <v>3000</v>
      </c>
      <c r="G356" s="299">
        <v>3000</v>
      </c>
      <c r="H356" s="299">
        <v>3000</v>
      </c>
      <c r="I356" s="180"/>
      <c r="J356" s="187"/>
      <c r="K356" s="184">
        <f t="shared" si="13"/>
        <v>3000</v>
      </c>
      <c r="L356" s="127">
        <f t="shared" si="12"/>
        <v>0</v>
      </c>
      <c r="M356" s="215" t="str">
        <f>IF(Tabla5[[#This Row],[CANTIDAD]]&gt;0,"Si","")</f>
        <v/>
      </c>
      <c r="N356" s="262"/>
      <c r="O356" s="204"/>
      <c r="P356" s="204"/>
      <c r="Q356" s="204"/>
    </row>
    <row r="357" spans="1:17" ht="39">
      <c r="A357" s="200"/>
      <c r="B357" s="132" t="s">
        <v>10</v>
      </c>
      <c r="C357" s="218">
        <v>109</v>
      </c>
      <c r="D357" s="173" t="s">
        <v>351</v>
      </c>
      <c r="E357" s="299">
        <v>3700</v>
      </c>
      <c r="F357" s="299">
        <v>3700</v>
      </c>
      <c r="G357" s="299">
        <v>3700</v>
      </c>
      <c r="H357" s="299">
        <v>3700</v>
      </c>
      <c r="I357" s="180"/>
      <c r="J357" s="187"/>
      <c r="K357" s="184">
        <f t="shared" si="13"/>
        <v>3700</v>
      </c>
      <c r="L357" s="127">
        <f t="shared" si="12"/>
        <v>0</v>
      </c>
      <c r="M357" s="215" t="str">
        <f>IF(Tabla5[[#This Row],[CANTIDAD]]&gt;0,"Si","")</f>
        <v/>
      </c>
      <c r="N357" s="262"/>
      <c r="O357" s="204"/>
      <c r="P357" s="204"/>
      <c r="Q357" s="204"/>
    </row>
    <row r="358" spans="1:17" ht="39">
      <c r="A358" s="200"/>
      <c r="B358" s="132" t="s">
        <v>10</v>
      </c>
      <c r="C358" s="218">
        <v>110</v>
      </c>
      <c r="D358" s="173" t="s">
        <v>352</v>
      </c>
      <c r="E358" s="299">
        <v>2600</v>
      </c>
      <c r="F358" s="299">
        <v>2600</v>
      </c>
      <c r="G358" s="299">
        <v>2600</v>
      </c>
      <c r="H358" s="299">
        <v>2600</v>
      </c>
      <c r="I358" s="180"/>
      <c r="J358" s="187"/>
      <c r="K358" s="184">
        <f t="shared" si="13"/>
        <v>2600</v>
      </c>
      <c r="L358" s="127">
        <f t="shared" si="12"/>
        <v>0</v>
      </c>
      <c r="M358" s="215" t="str">
        <f>IF(Tabla5[[#This Row],[CANTIDAD]]&gt;0,"Si","")</f>
        <v/>
      </c>
      <c r="N358" s="262"/>
      <c r="O358" s="204"/>
      <c r="P358" s="204"/>
      <c r="Q358" s="204"/>
    </row>
    <row r="359" spans="1:17" ht="39">
      <c r="A359" s="200"/>
      <c r="B359" s="132" t="s">
        <v>10</v>
      </c>
      <c r="C359" s="218">
        <v>111</v>
      </c>
      <c r="D359" s="173" t="s">
        <v>353</v>
      </c>
      <c r="E359" s="299">
        <v>3690</v>
      </c>
      <c r="F359" s="299">
        <v>3690</v>
      </c>
      <c r="G359" s="299">
        <v>3690</v>
      </c>
      <c r="H359" s="299">
        <v>3690</v>
      </c>
      <c r="I359" s="180"/>
      <c r="J359" s="187"/>
      <c r="K359" s="184">
        <f t="shared" si="13"/>
        <v>3690</v>
      </c>
      <c r="L359" s="127">
        <f t="shared" si="12"/>
        <v>0</v>
      </c>
      <c r="M359" s="215" t="str">
        <f>IF(Tabla5[[#This Row],[CANTIDAD]]&gt;0,"Si","")</f>
        <v/>
      </c>
      <c r="N359" s="262"/>
      <c r="O359" s="204"/>
      <c r="P359" s="204"/>
      <c r="Q359" s="204"/>
    </row>
    <row r="360" spans="1:17" ht="39">
      <c r="A360" s="200"/>
      <c r="B360" s="132" t="s">
        <v>10</v>
      </c>
      <c r="C360" s="218">
        <v>112</v>
      </c>
      <c r="D360" s="173" t="s">
        <v>354</v>
      </c>
      <c r="E360" s="299">
        <v>2500</v>
      </c>
      <c r="F360" s="299">
        <v>2500</v>
      </c>
      <c r="G360" s="299">
        <v>2500</v>
      </c>
      <c r="H360" s="299">
        <v>2500</v>
      </c>
      <c r="I360" s="180"/>
      <c r="J360" s="187"/>
      <c r="K360" s="184">
        <f t="shared" si="13"/>
        <v>2500</v>
      </c>
      <c r="L360" s="127">
        <f t="shared" si="12"/>
        <v>0</v>
      </c>
      <c r="M360" s="215" t="str">
        <f>IF(Tabla5[[#This Row],[CANTIDAD]]&gt;0,"Si","")</f>
        <v/>
      </c>
      <c r="N360" s="262"/>
      <c r="O360" s="204"/>
      <c r="P360" s="204"/>
      <c r="Q360" s="204"/>
    </row>
    <row r="361" spans="1:17" ht="39">
      <c r="A361" s="200"/>
      <c r="B361" s="132" t="s">
        <v>10</v>
      </c>
      <c r="C361" s="218">
        <v>113</v>
      </c>
      <c r="D361" s="173" t="s">
        <v>355</v>
      </c>
      <c r="E361" s="299">
        <v>2000</v>
      </c>
      <c r="F361" s="299">
        <v>2000</v>
      </c>
      <c r="G361" s="299">
        <v>2000</v>
      </c>
      <c r="H361" s="299">
        <v>2000</v>
      </c>
      <c r="I361" s="180"/>
      <c r="J361" s="187"/>
      <c r="K361" s="184">
        <f t="shared" si="13"/>
        <v>2000</v>
      </c>
      <c r="L361" s="127">
        <f t="shared" si="12"/>
        <v>0</v>
      </c>
      <c r="M361" s="215" t="str">
        <f>IF(Tabla5[[#This Row],[CANTIDAD]]&gt;0,"Si","")</f>
        <v/>
      </c>
      <c r="N361" s="262"/>
      <c r="O361" s="204"/>
      <c r="P361" s="204"/>
      <c r="Q361" s="204"/>
    </row>
    <row r="362" spans="1:17" ht="39">
      <c r="A362" s="200"/>
      <c r="B362" s="132" t="s">
        <v>10</v>
      </c>
      <c r="C362" s="218">
        <v>114</v>
      </c>
      <c r="D362" s="173" t="s">
        <v>356</v>
      </c>
      <c r="E362" s="299">
        <v>2000</v>
      </c>
      <c r="F362" s="299">
        <v>2000</v>
      </c>
      <c r="G362" s="299">
        <v>2000</v>
      </c>
      <c r="H362" s="299">
        <v>2000</v>
      </c>
      <c r="I362" s="180"/>
      <c r="J362" s="187"/>
      <c r="K362" s="184">
        <f t="shared" si="13"/>
        <v>2000</v>
      </c>
      <c r="L362" s="127">
        <f t="shared" si="12"/>
        <v>0</v>
      </c>
      <c r="M362" s="215" t="str">
        <f>IF(Tabla5[[#This Row],[CANTIDAD]]&gt;0,"Si","")</f>
        <v/>
      </c>
      <c r="N362" s="262"/>
      <c r="O362" s="204"/>
      <c r="P362" s="204"/>
      <c r="Q362" s="204"/>
    </row>
    <row r="363" spans="1:17" ht="39">
      <c r="A363" s="200"/>
      <c r="B363" s="132" t="s">
        <v>10</v>
      </c>
      <c r="C363" s="218">
        <v>115</v>
      </c>
      <c r="D363" s="173" t="s">
        <v>357</v>
      </c>
      <c r="E363" s="299">
        <v>1200</v>
      </c>
      <c r="F363" s="299">
        <v>1200</v>
      </c>
      <c r="G363" s="299">
        <v>1200</v>
      </c>
      <c r="H363" s="299">
        <v>1200</v>
      </c>
      <c r="I363" s="180"/>
      <c r="J363" s="187"/>
      <c r="K363" s="184">
        <f t="shared" si="13"/>
        <v>1200</v>
      </c>
      <c r="L363" s="127">
        <f t="shared" si="12"/>
        <v>0</v>
      </c>
      <c r="M363" s="215" t="str">
        <f>IF(Tabla5[[#This Row],[CANTIDAD]]&gt;0,"Si","")</f>
        <v/>
      </c>
      <c r="N363" s="262"/>
      <c r="O363" s="204"/>
      <c r="P363" s="204"/>
      <c r="Q363" s="204"/>
    </row>
    <row r="364" spans="1:17" ht="39">
      <c r="A364" s="200"/>
      <c r="B364" s="132" t="s">
        <v>10</v>
      </c>
      <c r="C364" s="218">
        <v>116</v>
      </c>
      <c r="D364" s="173" t="s">
        <v>358</v>
      </c>
      <c r="E364" s="299">
        <v>1400</v>
      </c>
      <c r="F364" s="299">
        <v>1400</v>
      </c>
      <c r="G364" s="299">
        <v>1400</v>
      </c>
      <c r="H364" s="299">
        <v>1400</v>
      </c>
      <c r="I364" s="180"/>
      <c r="J364" s="187"/>
      <c r="K364" s="184">
        <f t="shared" si="13"/>
        <v>1400</v>
      </c>
      <c r="L364" s="127">
        <f t="shared" si="12"/>
        <v>0</v>
      </c>
      <c r="M364" s="215" t="str">
        <f>IF(Tabla5[[#This Row],[CANTIDAD]]&gt;0,"Si","")</f>
        <v/>
      </c>
      <c r="N364" s="262"/>
      <c r="O364" s="204"/>
      <c r="P364" s="204"/>
      <c r="Q364" s="204"/>
    </row>
    <row r="365" spans="1:17" ht="39">
      <c r="A365" s="200"/>
      <c r="B365" s="132" t="s">
        <v>10</v>
      </c>
      <c r="C365" s="218">
        <v>117</v>
      </c>
      <c r="D365" s="173" t="s">
        <v>359</v>
      </c>
      <c r="E365" s="299">
        <v>1700</v>
      </c>
      <c r="F365" s="299">
        <v>1700</v>
      </c>
      <c r="G365" s="299">
        <v>1700</v>
      </c>
      <c r="H365" s="299">
        <v>1700</v>
      </c>
      <c r="I365" s="180"/>
      <c r="J365" s="187"/>
      <c r="K365" s="184">
        <f t="shared" si="13"/>
        <v>1700</v>
      </c>
      <c r="L365" s="127">
        <f t="shared" si="12"/>
        <v>0</v>
      </c>
      <c r="M365" s="215" t="str">
        <f>IF(Tabla5[[#This Row],[CANTIDAD]]&gt;0,"Si","")</f>
        <v/>
      </c>
      <c r="N365" s="262"/>
      <c r="O365" s="204"/>
      <c r="P365" s="204"/>
      <c r="Q365" s="204"/>
    </row>
    <row r="366" spans="1:17" ht="39">
      <c r="A366" s="200"/>
      <c r="B366" s="132" t="s">
        <v>10</v>
      </c>
      <c r="C366" s="218">
        <v>118</v>
      </c>
      <c r="D366" s="173" t="s">
        <v>360</v>
      </c>
      <c r="E366" s="299">
        <v>2100</v>
      </c>
      <c r="F366" s="299">
        <v>2100</v>
      </c>
      <c r="G366" s="299">
        <v>2100</v>
      </c>
      <c r="H366" s="299">
        <v>2100</v>
      </c>
      <c r="I366" s="180"/>
      <c r="J366" s="187"/>
      <c r="K366" s="184">
        <f t="shared" si="13"/>
        <v>2100</v>
      </c>
      <c r="L366" s="127">
        <f t="shared" si="12"/>
        <v>0</v>
      </c>
      <c r="M366" s="215" t="str">
        <f>IF(Tabla5[[#This Row],[CANTIDAD]]&gt;0,"Si","")</f>
        <v/>
      </c>
      <c r="N366" s="262"/>
      <c r="O366" s="204"/>
      <c r="P366" s="204"/>
      <c r="Q366" s="204"/>
    </row>
    <row r="367" spans="1:17" ht="39">
      <c r="A367" s="200"/>
      <c r="B367" s="132" t="s">
        <v>10</v>
      </c>
      <c r="C367" s="218">
        <v>119</v>
      </c>
      <c r="D367" s="173" t="s">
        <v>361</v>
      </c>
      <c r="E367" s="299">
        <v>5700</v>
      </c>
      <c r="F367" s="299">
        <v>5700</v>
      </c>
      <c r="G367" s="299">
        <v>5700</v>
      </c>
      <c r="H367" s="299">
        <v>5700</v>
      </c>
      <c r="I367" s="180"/>
      <c r="J367" s="187"/>
      <c r="K367" s="184">
        <f t="shared" si="13"/>
        <v>5700</v>
      </c>
      <c r="L367" s="127">
        <f t="shared" si="12"/>
        <v>0</v>
      </c>
      <c r="M367" s="215" t="str">
        <f>IF(Tabla5[[#This Row],[CANTIDAD]]&gt;0,"Si","")</f>
        <v/>
      </c>
      <c r="N367" s="262"/>
      <c r="O367" s="204"/>
      <c r="P367" s="204"/>
      <c r="Q367" s="204"/>
    </row>
    <row r="368" spans="1:17" ht="39">
      <c r="A368" s="200"/>
      <c r="B368" s="132" t="s">
        <v>10</v>
      </c>
      <c r="C368" s="218">
        <v>120</v>
      </c>
      <c r="D368" s="173" t="s">
        <v>362</v>
      </c>
      <c r="E368" s="299">
        <v>10000</v>
      </c>
      <c r="F368" s="299">
        <v>10000</v>
      </c>
      <c r="G368" s="299">
        <v>10000</v>
      </c>
      <c r="H368" s="299">
        <v>10000</v>
      </c>
      <c r="I368" s="180"/>
      <c r="J368" s="187"/>
      <c r="K368" s="184">
        <f t="shared" si="13"/>
        <v>10000</v>
      </c>
      <c r="L368" s="127">
        <f t="shared" si="12"/>
        <v>0</v>
      </c>
      <c r="M368" s="215" t="str">
        <f>IF(Tabla5[[#This Row],[CANTIDAD]]&gt;0,"Si","")</f>
        <v/>
      </c>
      <c r="N368" s="262"/>
      <c r="O368" s="204"/>
      <c r="P368" s="204"/>
      <c r="Q368" s="204"/>
    </row>
    <row r="369" spans="1:17" ht="39">
      <c r="A369" s="200"/>
      <c r="B369" s="132" t="s">
        <v>10</v>
      </c>
      <c r="C369" s="218">
        <v>121</v>
      </c>
      <c r="D369" s="173" t="s">
        <v>369</v>
      </c>
      <c r="E369" s="299">
        <v>2500</v>
      </c>
      <c r="F369" s="299">
        <v>2500</v>
      </c>
      <c r="G369" s="299">
        <v>2500</v>
      </c>
      <c r="H369" s="299">
        <v>2500</v>
      </c>
      <c r="I369" s="180"/>
      <c r="J369" s="187"/>
      <c r="K369" s="184">
        <f t="shared" si="13"/>
        <v>2500</v>
      </c>
      <c r="L369" s="127">
        <f t="shared" si="12"/>
        <v>0</v>
      </c>
      <c r="M369" s="215" t="str">
        <f>IF(Tabla5[[#This Row],[CANTIDAD]]&gt;0,"Si","")</f>
        <v/>
      </c>
      <c r="N369" s="262"/>
      <c r="O369" s="204"/>
      <c r="P369" s="204"/>
      <c r="Q369" s="204"/>
    </row>
    <row r="370" spans="1:17" ht="39">
      <c r="A370" s="200"/>
      <c r="B370" s="132" t="s">
        <v>10</v>
      </c>
      <c r="C370" s="218">
        <v>122</v>
      </c>
      <c r="D370" s="173" t="s">
        <v>314</v>
      </c>
      <c r="E370" s="299">
        <v>250</v>
      </c>
      <c r="F370" s="299">
        <v>250</v>
      </c>
      <c r="G370" s="299">
        <v>250</v>
      </c>
      <c r="H370" s="299">
        <v>250</v>
      </c>
      <c r="I370" s="180"/>
      <c r="J370" s="187"/>
      <c r="K370" s="184">
        <f t="shared" si="13"/>
        <v>250</v>
      </c>
      <c r="L370" s="127">
        <f t="shared" si="12"/>
        <v>0</v>
      </c>
      <c r="M370" s="215" t="str">
        <f>IF(Tabla5[[#This Row],[CANTIDAD]]&gt;0,"Si","")</f>
        <v/>
      </c>
      <c r="N370" s="262"/>
      <c r="O370" s="204"/>
      <c r="P370" s="204"/>
      <c r="Q370" s="204"/>
    </row>
    <row r="371" spans="1:17" ht="39">
      <c r="A371" s="200"/>
      <c r="B371" s="132" t="s">
        <v>10</v>
      </c>
      <c r="C371" s="218">
        <v>123</v>
      </c>
      <c r="D371" s="173" t="s">
        <v>372</v>
      </c>
      <c r="E371" s="299">
        <v>350</v>
      </c>
      <c r="F371" s="299">
        <v>350</v>
      </c>
      <c r="G371" s="299">
        <v>350</v>
      </c>
      <c r="H371" s="299">
        <v>350</v>
      </c>
      <c r="I371" s="180"/>
      <c r="J371" s="187"/>
      <c r="K371" s="184">
        <f t="shared" si="13"/>
        <v>350</v>
      </c>
      <c r="L371" s="127">
        <f t="shared" si="12"/>
        <v>0</v>
      </c>
      <c r="M371" s="215" t="str">
        <f>IF(Tabla5[[#This Row],[CANTIDAD]]&gt;0,"Si","")</f>
        <v/>
      </c>
      <c r="N371" s="262"/>
      <c r="O371" s="204"/>
      <c r="P371" s="204"/>
      <c r="Q371" s="204"/>
    </row>
    <row r="372" spans="1:17" ht="39">
      <c r="A372" s="200"/>
      <c r="B372" s="132" t="s">
        <v>10</v>
      </c>
      <c r="C372" s="218">
        <v>124</v>
      </c>
      <c r="D372" s="173" t="s">
        <v>320</v>
      </c>
      <c r="E372" s="299">
        <v>5000</v>
      </c>
      <c r="F372" s="299">
        <v>5000</v>
      </c>
      <c r="G372" s="299">
        <v>5000</v>
      </c>
      <c r="H372" s="299">
        <v>5000</v>
      </c>
      <c r="I372" s="180"/>
      <c r="J372" s="187"/>
      <c r="K372" s="184">
        <f t="shared" si="13"/>
        <v>5000</v>
      </c>
      <c r="L372" s="127">
        <f t="shared" si="12"/>
        <v>0</v>
      </c>
      <c r="M372" s="215" t="str">
        <f>IF(Tabla5[[#This Row],[CANTIDAD]]&gt;0,"Si","")</f>
        <v/>
      </c>
      <c r="N372" s="262"/>
      <c r="O372" s="204"/>
      <c r="P372" s="204"/>
      <c r="Q372" s="204"/>
    </row>
    <row r="373" spans="1:17" ht="39">
      <c r="A373" s="200"/>
      <c r="B373" s="132" t="s">
        <v>10</v>
      </c>
      <c r="C373" s="218">
        <v>125</v>
      </c>
      <c r="D373" s="173" t="s">
        <v>319</v>
      </c>
      <c r="E373" s="299">
        <v>3800</v>
      </c>
      <c r="F373" s="299">
        <v>3800</v>
      </c>
      <c r="G373" s="299">
        <v>3800</v>
      </c>
      <c r="H373" s="299">
        <v>3800</v>
      </c>
      <c r="I373" s="180"/>
      <c r="J373" s="187"/>
      <c r="K373" s="184">
        <f t="shared" si="13"/>
        <v>3800</v>
      </c>
      <c r="L373" s="127">
        <f t="shared" si="12"/>
        <v>0</v>
      </c>
      <c r="M373" s="215" t="str">
        <f>IF(Tabla5[[#This Row],[CANTIDAD]]&gt;0,"Si","")</f>
        <v/>
      </c>
      <c r="N373" s="262"/>
      <c r="O373" s="204"/>
      <c r="P373" s="204"/>
      <c r="Q373" s="204"/>
    </row>
    <row r="374" spans="1:17" ht="39">
      <c r="A374" s="200"/>
      <c r="B374" s="132" t="s">
        <v>10</v>
      </c>
      <c r="C374" s="218">
        <v>126</v>
      </c>
      <c r="D374" s="173" t="s">
        <v>287</v>
      </c>
      <c r="E374" s="299">
        <v>1800</v>
      </c>
      <c r="F374" s="299">
        <v>1800</v>
      </c>
      <c r="G374" s="299">
        <v>1800</v>
      </c>
      <c r="H374" s="299">
        <v>1800</v>
      </c>
      <c r="I374" s="180"/>
      <c r="J374" s="187"/>
      <c r="K374" s="184">
        <f t="shared" si="13"/>
        <v>1800</v>
      </c>
      <c r="L374" s="127">
        <f t="shared" si="12"/>
        <v>0</v>
      </c>
      <c r="M374" s="215" t="str">
        <f>IF(Tabla5[[#This Row],[CANTIDAD]]&gt;0,"Si","")</f>
        <v/>
      </c>
      <c r="N374" s="262"/>
      <c r="O374" s="204"/>
      <c r="P374" s="204"/>
      <c r="Q374" s="204"/>
    </row>
    <row r="375" spans="1:17" ht="39">
      <c r="A375" s="200"/>
      <c r="B375" s="132" t="s">
        <v>10</v>
      </c>
      <c r="C375" s="218">
        <v>127</v>
      </c>
      <c r="D375" s="173" t="s">
        <v>564</v>
      </c>
      <c r="E375" s="299">
        <v>3500</v>
      </c>
      <c r="F375" s="299">
        <v>3500</v>
      </c>
      <c r="G375" s="299">
        <v>3500</v>
      </c>
      <c r="H375" s="299">
        <v>3500</v>
      </c>
      <c r="I375" s="180"/>
      <c r="J375" s="187"/>
      <c r="K375" s="184">
        <f t="shared" si="13"/>
        <v>3500</v>
      </c>
      <c r="L375" s="127">
        <f t="shared" si="12"/>
        <v>0</v>
      </c>
      <c r="M375" s="215" t="str">
        <f>IF(Tabla5[[#This Row],[CANTIDAD]]&gt;0,"Si","")</f>
        <v/>
      </c>
      <c r="N375" s="262"/>
      <c r="O375" s="204"/>
      <c r="P375" s="204"/>
      <c r="Q375" s="204"/>
    </row>
    <row r="376" spans="1:17" ht="39">
      <c r="A376" s="200"/>
      <c r="B376" s="132" t="s">
        <v>10</v>
      </c>
      <c r="C376" s="218">
        <v>128</v>
      </c>
      <c r="D376" s="173" t="s">
        <v>392</v>
      </c>
      <c r="E376" s="299">
        <v>1000</v>
      </c>
      <c r="F376" s="299">
        <v>1000</v>
      </c>
      <c r="G376" s="299">
        <v>1000</v>
      </c>
      <c r="H376" s="299">
        <v>1000</v>
      </c>
      <c r="I376" s="180"/>
      <c r="J376" s="187"/>
      <c r="K376" s="184">
        <f t="shared" si="13"/>
        <v>1000</v>
      </c>
      <c r="L376" s="127">
        <f t="shared" si="12"/>
        <v>0</v>
      </c>
      <c r="M376" s="215" t="str">
        <f>IF(Tabla5[[#This Row],[CANTIDAD]]&gt;0,"Si","")</f>
        <v/>
      </c>
      <c r="N376" s="262"/>
      <c r="O376" s="204"/>
      <c r="P376" s="204"/>
      <c r="Q376" s="204"/>
    </row>
    <row r="377" spans="1:17" ht="39">
      <c r="A377" s="200"/>
      <c r="B377" s="132" t="s">
        <v>10</v>
      </c>
      <c r="C377" s="218">
        <v>129</v>
      </c>
      <c r="D377" s="173" t="s">
        <v>393</v>
      </c>
      <c r="E377" s="299">
        <v>1500</v>
      </c>
      <c r="F377" s="299">
        <v>1500</v>
      </c>
      <c r="G377" s="299">
        <v>1500</v>
      </c>
      <c r="H377" s="299">
        <v>1500</v>
      </c>
      <c r="I377" s="180"/>
      <c r="J377" s="187"/>
      <c r="K377" s="184">
        <f t="shared" si="13"/>
        <v>1500</v>
      </c>
      <c r="L377" s="127">
        <f t="shared" si="12"/>
        <v>0</v>
      </c>
      <c r="M377" s="215" t="str">
        <f>IF(Tabla5[[#This Row],[CANTIDAD]]&gt;0,"Si","")</f>
        <v/>
      </c>
      <c r="N377" s="262"/>
      <c r="O377" s="204"/>
      <c r="P377" s="204"/>
      <c r="Q377" s="204"/>
    </row>
    <row r="378" spans="1:17" ht="39">
      <c r="A378" s="200"/>
      <c r="B378" s="132" t="s">
        <v>10</v>
      </c>
      <c r="C378" s="218">
        <v>130</v>
      </c>
      <c r="D378" s="173" t="s">
        <v>376</v>
      </c>
      <c r="E378" s="299">
        <v>2200</v>
      </c>
      <c r="F378" s="299">
        <v>2200</v>
      </c>
      <c r="G378" s="299">
        <v>2200</v>
      </c>
      <c r="H378" s="299">
        <v>2200</v>
      </c>
      <c r="I378" s="180"/>
      <c r="J378" s="187"/>
      <c r="K378" s="184">
        <f t="shared" si="13"/>
        <v>2200</v>
      </c>
      <c r="L378" s="127">
        <f t="shared" si="12"/>
        <v>0</v>
      </c>
      <c r="M378" s="215" t="str">
        <f>IF(Tabla5[[#This Row],[CANTIDAD]]&gt;0,"Si","")</f>
        <v/>
      </c>
      <c r="N378" s="262"/>
      <c r="O378" s="204"/>
      <c r="P378" s="204"/>
      <c r="Q378" s="204"/>
    </row>
    <row r="379" spans="1:17" ht="39">
      <c r="A379" s="200"/>
      <c r="B379" s="132" t="s">
        <v>10</v>
      </c>
      <c r="C379" s="218">
        <v>131</v>
      </c>
      <c r="D379" s="173" t="s">
        <v>363</v>
      </c>
      <c r="E379" s="299">
        <v>3100</v>
      </c>
      <c r="F379" s="299">
        <v>3100</v>
      </c>
      <c r="G379" s="299">
        <v>3100</v>
      </c>
      <c r="H379" s="299">
        <v>3100</v>
      </c>
      <c r="I379" s="180"/>
      <c r="J379" s="187"/>
      <c r="K379" s="184">
        <f t="shared" ref="K379:K410" si="14">IF(J379&lt;4,E379,IF(J379&lt;10,F379,IF(J379&lt;20,G379,H379)))</f>
        <v>3100</v>
      </c>
      <c r="L379" s="127">
        <f t="shared" si="12"/>
        <v>0</v>
      </c>
      <c r="M379" s="215" t="str">
        <f>IF(Tabla5[[#This Row],[CANTIDAD]]&gt;0,"Si","")</f>
        <v/>
      </c>
      <c r="N379" s="262"/>
      <c r="O379" s="204"/>
      <c r="P379" s="204"/>
      <c r="Q379" s="204"/>
    </row>
    <row r="380" spans="1:17" ht="39">
      <c r="A380" s="200"/>
      <c r="B380" s="132" t="s">
        <v>10</v>
      </c>
      <c r="C380" s="218">
        <v>132</v>
      </c>
      <c r="D380" s="173" t="s">
        <v>423</v>
      </c>
      <c r="E380" s="299">
        <v>3500</v>
      </c>
      <c r="F380" s="299">
        <v>3500</v>
      </c>
      <c r="G380" s="299">
        <v>3500</v>
      </c>
      <c r="H380" s="299">
        <v>3500</v>
      </c>
      <c r="I380" s="180"/>
      <c r="J380" s="187"/>
      <c r="K380" s="184">
        <f t="shared" si="14"/>
        <v>3500</v>
      </c>
      <c r="L380" s="127">
        <f t="shared" si="12"/>
        <v>0</v>
      </c>
      <c r="M380" s="215" t="str">
        <f>IF(Tabla5[[#This Row],[CANTIDAD]]&gt;0,"Si","")</f>
        <v/>
      </c>
      <c r="N380" s="262"/>
      <c r="O380" s="204"/>
      <c r="P380" s="204"/>
      <c r="Q380" s="204"/>
    </row>
    <row r="381" spans="1:17" ht="39">
      <c r="A381" s="200"/>
      <c r="B381" s="132" t="s">
        <v>10</v>
      </c>
      <c r="C381" s="218">
        <v>133</v>
      </c>
      <c r="D381" s="173" t="s">
        <v>387</v>
      </c>
      <c r="E381" s="299">
        <v>6500</v>
      </c>
      <c r="F381" s="299">
        <v>6500</v>
      </c>
      <c r="G381" s="299">
        <v>6500</v>
      </c>
      <c r="H381" s="299">
        <v>6500</v>
      </c>
      <c r="I381" s="180"/>
      <c r="J381" s="187"/>
      <c r="K381" s="184">
        <f t="shared" si="14"/>
        <v>6500</v>
      </c>
      <c r="L381" s="127">
        <f t="shared" si="12"/>
        <v>0</v>
      </c>
      <c r="M381" s="215" t="str">
        <f>IF(Tabla5[[#This Row],[CANTIDAD]]&gt;0,"Si","")</f>
        <v/>
      </c>
      <c r="N381" s="262"/>
      <c r="O381" s="204"/>
      <c r="P381" s="204"/>
      <c r="Q381" s="204"/>
    </row>
    <row r="382" spans="1:17" ht="39">
      <c r="A382" s="200"/>
      <c r="B382" s="132" t="s">
        <v>10</v>
      </c>
      <c r="C382" s="218">
        <v>134</v>
      </c>
      <c r="D382" s="173" t="s">
        <v>364</v>
      </c>
      <c r="E382" s="299">
        <v>7500</v>
      </c>
      <c r="F382" s="299">
        <v>7500</v>
      </c>
      <c r="G382" s="299">
        <v>7500</v>
      </c>
      <c r="H382" s="299">
        <v>7500</v>
      </c>
      <c r="I382" s="180"/>
      <c r="J382" s="187"/>
      <c r="K382" s="184">
        <f t="shared" si="14"/>
        <v>7500</v>
      </c>
      <c r="L382" s="127">
        <f t="shared" si="12"/>
        <v>0</v>
      </c>
      <c r="M382" s="215" t="str">
        <f>IF(Tabla5[[#This Row],[CANTIDAD]]&gt;0,"Si","")</f>
        <v/>
      </c>
      <c r="N382" s="262"/>
      <c r="O382" s="204"/>
      <c r="P382" s="204"/>
      <c r="Q382" s="204"/>
    </row>
    <row r="383" spans="1:17" ht="39">
      <c r="A383" s="200"/>
      <c r="B383" s="132" t="s">
        <v>10</v>
      </c>
      <c r="C383" s="218">
        <v>135</v>
      </c>
      <c r="D383" s="173" t="s">
        <v>368</v>
      </c>
      <c r="E383" s="299">
        <v>3900</v>
      </c>
      <c r="F383" s="299">
        <v>3900</v>
      </c>
      <c r="G383" s="299">
        <v>3900</v>
      </c>
      <c r="H383" s="299">
        <v>3900</v>
      </c>
      <c r="I383" s="180"/>
      <c r="J383" s="187"/>
      <c r="K383" s="184">
        <f t="shared" si="14"/>
        <v>3900</v>
      </c>
      <c r="L383" s="127">
        <f t="shared" si="12"/>
        <v>0</v>
      </c>
      <c r="M383" s="215" t="str">
        <f>IF(Tabla5[[#This Row],[CANTIDAD]]&gt;0,"Si","")</f>
        <v/>
      </c>
      <c r="N383" s="262"/>
      <c r="O383" s="204"/>
      <c r="P383" s="204"/>
      <c r="Q383" s="204"/>
    </row>
    <row r="384" spans="1:17" ht="39">
      <c r="A384" s="200"/>
      <c r="B384" s="132" t="s">
        <v>10</v>
      </c>
      <c r="C384" s="218">
        <v>136</v>
      </c>
      <c r="D384" s="173" t="s">
        <v>367</v>
      </c>
      <c r="E384" s="299">
        <v>14500</v>
      </c>
      <c r="F384" s="299">
        <v>14500</v>
      </c>
      <c r="G384" s="299">
        <v>14500</v>
      </c>
      <c r="H384" s="299">
        <v>14500</v>
      </c>
      <c r="I384" s="180"/>
      <c r="J384" s="187"/>
      <c r="K384" s="184">
        <f t="shared" si="14"/>
        <v>14500</v>
      </c>
      <c r="L384" s="127">
        <f t="shared" si="12"/>
        <v>0</v>
      </c>
      <c r="M384" s="215" t="str">
        <f>IF(Tabla5[[#This Row],[CANTIDAD]]&gt;0,"Si","")</f>
        <v/>
      </c>
      <c r="N384" s="262"/>
      <c r="O384" s="204"/>
      <c r="P384" s="204"/>
      <c r="Q384" s="204"/>
    </row>
    <row r="385" spans="1:17" ht="39">
      <c r="A385" s="200"/>
      <c r="B385" s="132" t="s">
        <v>10</v>
      </c>
      <c r="C385" s="221">
        <v>137</v>
      </c>
      <c r="D385" s="173" t="s">
        <v>383</v>
      </c>
      <c r="E385" s="299">
        <v>5200</v>
      </c>
      <c r="F385" s="299">
        <v>5200</v>
      </c>
      <c r="G385" s="299">
        <v>5200</v>
      </c>
      <c r="H385" s="299">
        <v>5200</v>
      </c>
      <c r="I385" s="249"/>
      <c r="J385" s="187"/>
      <c r="K385" s="184">
        <f t="shared" si="14"/>
        <v>5200</v>
      </c>
      <c r="L385" s="127">
        <f t="shared" si="12"/>
        <v>0</v>
      </c>
      <c r="M385" s="204"/>
      <c r="N385" s="262"/>
      <c r="O385" s="204"/>
      <c r="P385" s="204"/>
      <c r="Q385" s="204"/>
    </row>
    <row r="386" spans="1:17" ht="39">
      <c r="A386" s="200"/>
      <c r="B386" s="132" t="s">
        <v>10</v>
      </c>
      <c r="C386" s="218">
        <v>138</v>
      </c>
      <c r="D386" s="173" t="s">
        <v>415</v>
      </c>
      <c r="E386" s="299">
        <v>6500</v>
      </c>
      <c r="F386" s="299">
        <v>6500</v>
      </c>
      <c r="G386" s="299">
        <v>6500</v>
      </c>
      <c r="H386" s="299">
        <v>6500</v>
      </c>
      <c r="I386" s="180"/>
      <c r="J386" s="187"/>
      <c r="K386" s="184">
        <f t="shared" si="14"/>
        <v>6500</v>
      </c>
      <c r="L386" s="127">
        <f t="shared" si="12"/>
        <v>0</v>
      </c>
      <c r="M386" s="215" t="str">
        <f>IF(Tabla5[[#This Row],[CANTIDAD]]&gt;0,"Si","")</f>
        <v/>
      </c>
      <c r="N386" s="262"/>
      <c r="O386" s="204"/>
      <c r="P386" s="204"/>
      <c r="Q386" s="204"/>
    </row>
    <row r="387" spans="1:17" ht="39">
      <c r="A387" s="200"/>
      <c r="B387" s="132" t="s">
        <v>10</v>
      </c>
      <c r="C387" s="218">
        <v>139</v>
      </c>
      <c r="D387" s="173" t="s">
        <v>388</v>
      </c>
      <c r="E387" s="299">
        <v>13400</v>
      </c>
      <c r="F387" s="299">
        <v>13400</v>
      </c>
      <c r="G387" s="299">
        <v>13400</v>
      </c>
      <c r="H387" s="299">
        <v>13400</v>
      </c>
      <c r="I387" s="180"/>
      <c r="J387" s="187"/>
      <c r="K387" s="184">
        <f t="shared" si="14"/>
        <v>13400</v>
      </c>
      <c r="L387" s="127">
        <f t="shared" si="12"/>
        <v>0</v>
      </c>
      <c r="M387" s="215" t="str">
        <f>IF(Tabla5[[#This Row],[CANTIDAD]]&gt;0,"Si","")</f>
        <v/>
      </c>
      <c r="N387" s="262"/>
      <c r="O387" s="204"/>
      <c r="P387" s="204"/>
      <c r="Q387" s="204"/>
    </row>
    <row r="388" spans="1:17" ht="39">
      <c r="A388" s="200"/>
      <c r="B388" s="132" t="s">
        <v>10</v>
      </c>
      <c r="C388" s="218">
        <v>140</v>
      </c>
      <c r="D388" s="173" t="s">
        <v>416</v>
      </c>
      <c r="E388" s="299">
        <v>8000</v>
      </c>
      <c r="F388" s="299">
        <v>8000</v>
      </c>
      <c r="G388" s="299">
        <v>8000</v>
      </c>
      <c r="H388" s="299">
        <v>8000</v>
      </c>
      <c r="I388" s="180"/>
      <c r="J388" s="187"/>
      <c r="K388" s="184">
        <f t="shared" si="14"/>
        <v>8000</v>
      </c>
      <c r="L388" s="127">
        <f t="shared" si="12"/>
        <v>0</v>
      </c>
      <c r="M388" s="215" t="str">
        <f>IF(Tabla5[[#This Row],[CANTIDAD]]&gt;0,"Si","")</f>
        <v/>
      </c>
      <c r="N388" s="262"/>
      <c r="O388" s="204"/>
      <c r="P388" s="204"/>
      <c r="Q388" s="204"/>
    </row>
    <row r="389" spans="1:17" ht="39">
      <c r="A389" s="200"/>
      <c r="B389" s="132" t="s">
        <v>10</v>
      </c>
      <c r="C389" s="218">
        <v>141</v>
      </c>
      <c r="D389" s="173" t="s">
        <v>386</v>
      </c>
      <c r="E389" s="299">
        <v>5500</v>
      </c>
      <c r="F389" s="299">
        <v>5500</v>
      </c>
      <c r="G389" s="299">
        <v>5500</v>
      </c>
      <c r="H389" s="299">
        <v>5500</v>
      </c>
      <c r="I389" s="180"/>
      <c r="J389" s="187"/>
      <c r="K389" s="184">
        <f t="shared" si="14"/>
        <v>5500</v>
      </c>
      <c r="L389" s="127">
        <f t="shared" si="12"/>
        <v>0</v>
      </c>
      <c r="M389" s="215" t="str">
        <f>IF(Tabla5[[#This Row],[CANTIDAD]]&gt;0,"Si","")</f>
        <v/>
      </c>
      <c r="N389" s="262"/>
      <c r="O389" s="204"/>
      <c r="P389" s="204"/>
      <c r="Q389" s="204"/>
    </row>
    <row r="390" spans="1:17" ht="39">
      <c r="A390" s="200"/>
      <c r="B390" s="132" t="s">
        <v>10</v>
      </c>
      <c r="C390" s="218">
        <v>142</v>
      </c>
      <c r="D390" s="173" t="s">
        <v>414</v>
      </c>
      <c r="E390" s="299">
        <v>1700</v>
      </c>
      <c r="F390" s="299">
        <v>1700</v>
      </c>
      <c r="G390" s="299">
        <v>1700</v>
      </c>
      <c r="H390" s="299">
        <v>1700</v>
      </c>
      <c r="I390" s="180"/>
      <c r="J390" s="187"/>
      <c r="K390" s="184">
        <f t="shared" si="14"/>
        <v>1700</v>
      </c>
      <c r="L390" s="127">
        <f t="shared" si="12"/>
        <v>0</v>
      </c>
      <c r="M390" s="215" t="str">
        <f>IF(Tabla5[[#This Row],[CANTIDAD]]&gt;0,"Si","")</f>
        <v/>
      </c>
      <c r="N390" s="262"/>
      <c r="O390" s="204"/>
      <c r="P390" s="204"/>
      <c r="Q390" s="204"/>
    </row>
    <row r="391" spans="1:17" ht="39">
      <c r="A391" s="200"/>
      <c r="B391" s="132" t="s">
        <v>10</v>
      </c>
      <c r="C391" s="218">
        <v>143</v>
      </c>
      <c r="D391" s="173" t="s">
        <v>371</v>
      </c>
      <c r="E391" s="299">
        <v>2800</v>
      </c>
      <c r="F391" s="299">
        <v>2800</v>
      </c>
      <c r="G391" s="299">
        <v>2800</v>
      </c>
      <c r="H391" s="299">
        <v>2800</v>
      </c>
      <c r="I391" s="180"/>
      <c r="J391" s="187"/>
      <c r="K391" s="184">
        <f t="shared" si="14"/>
        <v>2800</v>
      </c>
      <c r="L391" s="127">
        <f t="shared" si="12"/>
        <v>0</v>
      </c>
      <c r="M391" s="215" t="str">
        <f>IF(Tabla5[[#This Row],[CANTIDAD]]&gt;0,"Si","")</f>
        <v/>
      </c>
      <c r="N391" s="262"/>
      <c r="O391" s="204"/>
      <c r="P391" s="204"/>
      <c r="Q391" s="204"/>
    </row>
    <row r="392" spans="1:17" ht="39">
      <c r="A392" s="200"/>
      <c r="B392" s="132" t="s">
        <v>10</v>
      </c>
      <c r="C392" s="218">
        <v>144</v>
      </c>
      <c r="D392" s="173" t="s">
        <v>394</v>
      </c>
      <c r="E392" s="299">
        <v>320</v>
      </c>
      <c r="F392" s="299">
        <v>320</v>
      </c>
      <c r="G392" s="299">
        <v>320</v>
      </c>
      <c r="H392" s="299">
        <v>320</v>
      </c>
      <c r="I392" s="180"/>
      <c r="J392" s="187"/>
      <c r="K392" s="184">
        <f t="shared" si="14"/>
        <v>320</v>
      </c>
      <c r="L392" s="127">
        <f t="shared" si="12"/>
        <v>0</v>
      </c>
      <c r="M392" s="215" t="str">
        <f>IF(Tabla5[[#This Row],[CANTIDAD]]&gt;0,"Si","")</f>
        <v/>
      </c>
      <c r="N392" s="262"/>
      <c r="O392" s="204"/>
      <c r="P392" s="204"/>
      <c r="Q392" s="204"/>
    </row>
    <row r="393" spans="1:17" ht="39">
      <c r="A393" s="200"/>
      <c r="B393" s="132" t="s">
        <v>10</v>
      </c>
      <c r="C393" s="218">
        <v>145</v>
      </c>
      <c r="D393" s="173" t="s">
        <v>395</v>
      </c>
      <c r="E393" s="299">
        <v>640</v>
      </c>
      <c r="F393" s="299">
        <v>640</v>
      </c>
      <c r="G393" s="299">
        <v>640</v>
      </c>
      <c r="H393" s="299">
        <v>640</v>
      </c>
      <c r="I393" s="180"/>
      <c r="J393" s="187"/>
      <c r="K393" s="184">
        <f t="shared" si="14"/>
        <v>640</v>
      </c>
      <c r="L393" s="127">
        <f t="shared" si="12"/>
        <v>0</v>
      </c>
      <c r="M393" s="215" t="str">
        <f>IF(Tabla5[[#This Row],[CANTIDAD]]&gt;0,"Si","")</f>
        <v/>
      </c>
      <c r="N393" s="262"/>
      <c r="O393" s="204"/>
      <c r="P393" s="204"/>
      <c r="Q393" s="204"/>
    </row>
    <row r="394" spans="1:17" ht="39">
      <c r="A394" s="200"/>
      <c r="B394" s="132" t="s">
        <v>10</v>
      </c>
      <c r="C394" s="218">
        <v>146</v>
      </c>
      <c r="D394" s="173" t="s">
        <v>389</v>
      </c>
      <c r="E394" s="299">
        <v>27500</v>
      </c>
      <c r="F394" s="299">
        <v>27500</v>
      </c>
      <c r="G394" s="299">
        <v>27500</v>
      </c>
      <c r="H394" s="299">
        <v>27500</v>
      </c>
      <c r="I394" s="180"/>
      <c r="J394" s="187"/>
      <c r="K394" s="184">
        <f t="shared" si="14"/>
        <v>27500</v>
      </c>
      <c r="L394" s="127">
        <f t="shared" si="12"/>
        <v>0</v>
      </c>
      <c r="M394" s="215" t="str">
        <f>IF(Tabla5[[#This Row],[CANTIDAD]]&gt;0,"Si","")</f>
        <v/>
      </c>
      <c r="N394" s="262"/>
      <c r="O394" s="204"/>
      <c r="P394" s="204"/>
      <c r="Q394" s="204"/>
    </row>
    <row r="395" spans="1:17" ht="39">
      <c r="A395" s="200"/>
      <c r="B395" s="132" t="s">
        <v>10</v>
      </c>
      <c r="C395" s="218">
        <v>147</v>
      </c>
      <c r="D395" s="173" t="s">
        <v>366</v>
      </c>
      <c r="E395" s="299">
        <v>2500</v>
      </c>
      <c r="F395" s="299">
        <v>2500</v>
      </c>
      <c r="G395" s="299">
        <v>2500</v>
      </c>
      <c r="H395" s="299">
        <v>2500</v>
      </c>
      <c r="I395" s="180"/>
      <c r="J395" s="187"/>
      <c r="K395" s="184">
        <f t="shared" si="14"/>
        <v>2500</v>
      </c>
      <c r="L395" s="127">
        <f t="shared" si="12"/>
        <v>0</v>
      </c>
      <c r="M395" s="215" t="str">
        <f>IF(Tabla5[[#This Row],[CANTIDAD]]&gt;0,"Si","")</f>
        <v/>
      </c>
      <c r="N395" s="262"/>
      <c r="O395" s="204"/>
      <c r="P395" s="204"/>
      <c r="Q395" s="204"/>
    </row>
    <row r="396" spans="1:17" ht="39">
      <c r="A396" s="200"/>
      <c r="B396" s="132" t="s">
        <v>10</v>
      </c>
      <c r="C396" s="218">
        <v>148</v>
      </c>
      <c r="D396" s="173" t="s">
        <v>375</v>
      </c>
      <c r="E396" s="299">
        <v>4000</v>
      </c>
      <c r="F396" s="299">
        <v>4000</v>
      </c>
      <c r="G396" s="299">
        <v>4000</v>
      </c>
      <c r="H396" s="299">
        <v>4000</v>
      </c>
      <c r="I396" s="180"/>
      <c r="J396" s="187"/>
      <c r="K396" s="184">
        <f t="shared" si="14"/>
        <v>4000</v>
      </c>
      <c r="L396" s="127">
        <f t="shared" si="12"/>
        <v>0</v>
      </c>
      <c r="M396" s="215" t="str">
        <f>IF(Tabla5[[#This Row],[CANTIDAD]]&gt;0,"Si","")</f>
        <v/>
      </c>
      <c r="N396" s="262"/>
      <c r="O396" s="204"/>
      <c r="P396" s="204"/>
      <c r="Q396" s="204"/>
    </row>
    <row r="397" spans="1:17" ht="39">
      <c r="A397" s="200"/>
      <c r="B397" s="132" t="s">
        <v>10</v>
      </c>
      <c r="C397" s="218">
        <v>149</v>
      </c>
      <c r="D397" s="173" t="s">
        <v>384</v>
      </c>
      <c r="E397" s="299">
        <v>5500</v>
      </c>
      <c r="F397" s="299">
        <v>5500</v>
      </c>
      <c r="G397" s="299">
        <v>5500</v>
      </c>
      <c r="H397" s="299">
        <v>5500</v>
      </c>
      <c r="I397" s="180"/>
      <c r="J397" s="187"/>
      <c r="K397" s="184">
        <f t="shared" si="14"/>
        <v>5500</v>
      </c>
      <c r="L397" s="127">
        <f t="shared" si="12"/>
        <v>0</v>
      </c>
      <c r="M397" s="215" t="str">
        <f>IF(Tabla5[[#This Row],[CANTIDAD]]&gt;0,"Si","")</f>
        <v/>
      </c>
      <c r="N397" s="262"/>
      <c r="O397" s="204"/>
      <c r="P397" s="204"/>
      <c r="Q397" s="204"/>
    </row>
    <row r="398" spans="1:17" ht="39">
      <c r="A398" s="200"/>
      <c r="B398" s="132" t="s">
        <v>10</v>
      </c>
      <c r="C398" s="218">
        <v>150</v>
      </c>
      <c r="D398" s="173" t="s">
        <v>385</v>
      </c>
      <c r="E398" s="299">
        <v>2000</v>
      </c>
      <c r="F398" s="299">
        <v>2000</v>
      </c>
      <c r="G398" s="299">
        <v>2000</v>
      </c>
      <c r="H398" s="299">
        <v>2000</v>
      </c>
      <c r="I398" s="180"/>
      <c r="J398" s="187"/>
      <c r="K398" s="184">
        <f t="shared" si="14"/>
        <v>2000</v>
      </c>
      <c r="L398" s="127">
        <f t="shared" si="12"/>
        <v>0</v>
      </c>
      <c r="M398" s="215" t="str">
        <f>IF(Tabla5[[#This Row],[CANTIDAD]]&gt;0,"Si","")</f>
        <v/>
      </c>
      <c r="N398" s="262"/>
      <c r="O398" s="204"/>
      <c r="P398" s="204"/>
      <c r="Q398" s="204"/>
    </row>
    <row r="399" spans="1:17" ht="39">
      <c r="A399" s="200"/>
      <c r="B399" s="132" t="s">
        <v>10</v>
      </c>
      <c r="C399" s="218">
        <v>151</v>
      </c>
      <c r="D399" s="173" t="s">
        <v>390</v>
      </c>
      <c r="E399" s="299">
        <v>3500</v>
      </c>
      <c r="F399" s="299">
        <v>3500</v>
      </c>
      <c r="G399" s="299">
        <v>3500</v>
      </c>
      <c r="H399" s="299">
        <v>3500</v>
      </c>
      <c r="I399" s="180"/>
      <c r="J399" s="187"/>
      <c r="K399" s="184">
        <f t="shared" si="14"/>
        <v>3500</v>
      </c>
      <c r="L399" s="127">
        <f t="shared" si="12"/>
        <v>0</v>
      </c>
      <c r="M399" s="215" t="str">
        <f>IF(Tabla5[[#This Row],[CANTIDAD]]&gt;0,"Si","")</f>
        <v/>
      </c>
      <c r="N399" s="262"/>
      <c r="O399" s="204"/>
      <c r="P399" s="204"/>
      <c r="Q399" s="204"/>
    </row>
    <row r="400" spans="1:17" ht="39">
      <c r="A400" s="200"/>
      <c r="B400" s="132" t="s">
        <v>10</v>
      </c>
      <c r="C400" s="218">
        <v>152</v>
      </c>
      <c r="D400" s="173" t="s">
        <v>391</v>
      </c>
      <c r="E400" s="299">
        <v>4500</v>
      </c>
      <c r="F400" s="299">
        <v>4500</v>
      </c>
      <c r="G400" s="299">
        <v>4500</v>
      </c>
      <c r="H400" s="299">
        <v>4500</v>
      </c>
      <c r="I400" s="180"/>
      <c r="J400" s="187"/>
      <c r="K400" s="184">
        <f t="shared" si="14"/>
        <v>4500</v>
      </c>
      <c r="L400" s="127">
        <f t="shared" ref="L400:L433" si="15">J400*K400</f>
        <v>0</v>
      </c>
      <c r="M400" s="215" t="str">
        <f>IF(Tabla5[[#This Row],[CANTIDAD]]&gt;0,"Si","")</f>
        <v/>
      </c>
      <c r="N400" s="262"/>
      <c r="O400" s="204"/>
      <c r="P400" s="204"/>
      <c r="Q400" s="204"/>
    </row>
    <row r="401" spans="1:17" ht="39">
      <c r="A401" s="200"/>
      <c r="B401" s="132" t="s">
        <v>10</v>
      </c>
      <c r="C401" s="218">
        <v>153</v>
      </c>
      <c r="D401" s="173" t="s">
        <v>380</v>
      </c>
      <c r="E401" s="299">
        <v>7800</v>
      </c>
      <c r="F401" s="299">
        <v>7800</v>
      </c>
      <c r="G401" s="299">
        <v>7800</v>
      </c>
      <c r="H401" s="299">
        <v>7800</v>
      </c>
      <c r="I401" s="180"/>
      <c r="J401" s="187"/>
      <c r="K401" s="184">
        <f t="shared" si="14"/>
        <v>7800</v>
      </c>
      <c r="L401" s="127">
        <f t="shared" si="15"/>
        <v>0</v>
      </c>
      <c r="M401" s="215" t="str">
        <f>IF(Tabla5[[#This Row],[CANTIDAD]]&gt;0,"Si","")</f>
        <v/>
      </c>
      <c r="N401" s="262"/>
      <c r="O401" s="204"/>
      <c r="P401" s="204"/>
      <c r="Q401" s="204"/>
    </row>
    <row r="402" spans="1:17" ht="39">
      <c r="A402" s="200"/>
      <c r="B402" s="132" t="s">
        <v>10</v>
      </c>
      <c r="C402" s="218">
        <v>154</v>
      </c>
      <c r="D402" s="173" t="s">
        <v>379</v>
      </c>
      <c r="E402" s="299">
        <v>5500</v>
      </c>
      <c r="F402" s="299">
        <v>5500</v>
      </c>
      <c r="G402" s="299">
        <v>5500</v>
      </c>
      <c r="H402" s="299">
        <v>5500</v>
      </c>
      <c r="I402" s="180"/>
      <c r="J402" s="187"/>
      <c r="K402" s="184">
        <f t="shared" si="14"/>
        <v>5500</v>
      </c>
      <c r="L402" s="127">
        <f t="shared" si="15"/>
        <v>0</v>
      </c>
      <c r="M402" s="215" t="str">
        <f>IF(Tabla5[[#This Row],[CANTIDAD]]&gt;0,"Si","")</f>
        <v/>
      </c>
      <c r="N402" s="262"/>
      <c r="O402" s="204"/>
      <c r="P402" s="204"/>
      <c r="Q402" s="204"/>
    </row>
    <row r="403" spans="1:17" ht="39">
      <c r="A403" s="200"/>
      <c r="B403" s="132" t="s">
        <v>10</v>
      </c>
      <c r="C403" s="218">
        <v>155</v>
      </c>
      <c r="D403" s="173" t="s">
        <v>365</v>
      </c>
      <c r="E403" s="299">
        <v>4500</v>
      </c>
      <c r="F403" s="299">
        <v>4500</v>
      </c>
      <c r="G403" s="299">
        <v>4500</v>
      </c>
      <c r="H403" s="299">
        <v>4500</v>
      </c>
      <c r="I403" s="180"/>
      <c r="J403" s="187"/>
      <c r="K403" s="184">
        <f t="shared" si="14"/>
        <v>4500</v>
      </c>
      <c r="L403" s="127">
        <f t="shared" si="15"/>
        <v>0</v>
      </c>
      <c r="M403" s="215" t="str">
        <f>IF(Tabla5[[#This Row],[CANTIDAD]]&gt;0,"Si","")</f>
        <v/>
      </c>
      <c r="N403" s="262"/>
      <c r="O403" s="204"/>
      <c r="P403" s="204"/>
      <c r="Q403" s="204"/>
    </row>
    <row r="404" spans="1:17" ht="39">
      <c r="A404" s="200"/>
      <c r="B404" s="132" t="s">
        <v>10</v>
      </c>
      <c r="C404" s="218">
        <v>156</v>
      </c>
      <c r="D404" s="173" t="s">
        <v>370</v>
      </c>
      <c r="E404" s="299">
        <v>800</v>
      </c>
      <c r="F404" s="299">
        <v>800</v>
      </c>
      <c r="G404" s="299">
        <v>800</v>
      </c>
      <c r="H404" s="299">
        <v>800</v>
      </c>
      <c r="I404" s="180"/>
      <c r="J404" s="187"/>
      <c r="K404" s="184">
        <f t="shared" si="14"/>
        <v>800</v>
      </c>
      <c r="L404" s="127">
        <f t="shared" si="15"/>
        <v>0</v>
      </c>
      <c r="M404" s="215" t="str">
        <f>IF(Tabla5[[#This Row],[CANTIDAD]]&gt;0,"Si","")</f>
        <v/>
      </c>
      <c r="N404" s="262"/>
      <c r="O404" s="204"/>
      <c r="P404" s="204"/>
      <c r="Q404" s="204"/>
    </row>
    <row r="405" spans="1:17" ht="39">
      <c r="A405" s="200"/>
      <c r="B405" s="132" t="s">
        <v>10</v>
      </c>
      <c r="C405" s="218">
        <v>157</v>
      </c>
      <c r="D405" s="173" t="s">
        <v>373</v>
      </c>
      <c r="E405" s="299">
        <v>1200</v>
      </c>
      <c r="F405" s="299">
        <v>1200</v>
      </c>
      <c r="G405" s="299">
        <v>1200</v>
      </c>
      <c r="H405" s="299">
        <v>1200</v>
      </c>
      <c r="I405" s="180"/>
      <c r="J405" s="187"/>
      <c r="K405" s="184">
        <f t="shared" si="14"/>
        <v>1200</v>
      </c>
      <c r="L405" s="127">
        <f t="shared" si="15"/>
        <v>0</v>
      </c>
      <c r="M405" s="215" t="str">
        <f>IF(Tabla5[[#This Row],[CANTIDAD]]&gt;0,"Si","")</f>
        <v/>
      </c>
      <c r="N405" s="262"/>
      <c r="O405" s="204"/>
      <c r="P405" s="204"/>
      <c r="Q405" s="204"/>
    </row>
    <row r="406" spans="1:17" ht="39">
      <c r="A406" s="200"/>
      <c r="B406" s="132" t="s">
        <v>10</v>
      </c>
      <c r="C406" s="218">
        <v>158</v>
      </c>
      <c r="D406" s="173" t="s">
        <v>398</v>
      </c>
      <c r="E406" s="299">
        <v>2100</v>
      </c>
      <c r="F406" s="299">
        <v>2100</v>
      </c>
      <c r="G406" s="299">
        <v>2100</v>
      </c>
      <c r="H406" s="299">
        <v>2100</v>
      </c>
      <c r="I406" s="180"/>
      <c r="J406" s="187"/>
      <c r="K406" s="184">
        <f t="shared" si="14"/>
        <v>2100</v>
      </c>
      <c r="L406" s="127">
        <f t="shared" si="15"/>
        <v>0</v>
      </c>
      <c r="M406" s="215" t="str">
        <f>IF(Tabla5[[#This Row],[CANTIDAD]]&gt;0,"Si","")</f>
        <v/>
      </c>
      <c r="N406" s="262"/>
      <c r="O406" s="204"/>
      <c r="P406" s="204"/>
      <c r="Q406" s="204"/>
    </row>
    <row r="407" spans="1:17" ht="39">
      <c r="A407" s="200"/>
      <c r="B407" s="132" t="s">
        <v>10</v>
      </c>
      <c r="C407" s="218">
        <v>159</v>
      </c>
      <c r="D407" s="173" t="s">
        <v>402</v>
      </c>
      <c r="E407" s="299">
        <v>2000</v>
      </c>
      <c r="F407" s="299">
        <v>2000</v>
      </c>
      <c r="G407" s="299">
        <v>2000</v>
      </c>
      <c r="H407" s="299">
        <v>2000</v>
      </c>
      <c r="I407" s="180"/>
      <c r="J407" s="187"/>
      <c r="K407" s="184">
        <f t="shared" si="14"/>
        <v>2000</v>
      </c>
      <c r="L407" s="127">
        <f t="shared" si="15"/>
        <v>0</v>
      </c>
      <c r="M407" s="215" t="str">
        <f>IF(Tabla5[[#This Row],[CANTIDAD]]&gt;0,"Si","")</f>
        <v/>
      </c>
      <c r="N407" s="262"/>
      <c r="O407" s="204"/>
      <c r="P407" s="204"/>
      <c r="Q407" s="204"/>
    </row>
    <row r="408" spans="1:17" ht="39">
      <c r="A408" s="200"/>
      <c r="B408" s="132" t="s">
        <v>10</v>
      </c>
      <c r="C408" s="218">
        <v>160</v>
      </c>
      <c r="D408" s="173" t="s">
        <v>417</v>
      </c>
      <c r="E408" s="299">
        <v>4500</v>
      </c>
      <c r="F408" s="299">
        <v>4500</v>
      </c>
      <c r="G408" s="299">
        <v>4500</v>
      </c>
      <c r="H408" s="299">
        <v>4500</v>
      </c>
      <c r="I408" s="180"/>
      <c r="J408" s="187"/>
      <c r="K408" s="184">
        <f t="shared" si="14"/>
        <v>4500</v>
      </c>
      <c r="L408" s="127">
        <f t="shared" si="15"/>
        <v>0</v>
      </c>
      <c r="M408" s="215" t="str">
        <f>IF(Tabla5[[#This Row],[CANTIDAD]]&gt;0,"Si","")</f>
        <v/>
      </c>
      <c r="N408" s="262"/>
      <c r="O408" s="204"/>
      <c r="P408" s="204"/>
      <c r="Q408" s="204"/>
    </row>
    <row r="409" spans="1:17" ht="39">
      <c r="A409" s="200"/>
      <c r="B409" s="132" t="s">
        <v>10</v>
      </c>
      <c r="C409" s="218">
        <v>161</v>
      </c>
      <c r="D409" s="173" t="s">
        <v>410</v>
      </c>
      <c r="E409" s="299">
        <v>4500</v>
      </c>
      <c r="F409" s="299">
        <v>4500</v>
      </c>
      <c r="G409" s="299">
        <v>4500</v>
      </c>
      <c r="H409" s="299">
        <v>4500</v>
      </c>
      <c r="I409" s="180"/>
      <c r="J409" s="187"/>
      <c r="K409" s="184">
        <f t="shared" si="14"/>
        <v>4500</v>
      </c>
      <c r="L409" s="127">
        <f t="shared" si="15"/>
        <v>0</v>
      </c>
      <c r="M409" s="215" t="str">
        <f>IF(Tabla5[[#This Row],[CANTIDAD]]&gt;0,"Si","")</f>
        <v/>
      </c>
      <c r="N409" s="262"/>
      <c r="O409" s="204"/>
      <c r="P409" s="204"/>
      <c r="Q409" s="204"/>
    </row>
    <row r="410" spans="1:17" ht="39">
      <c r="A410" s="200"/>
      <c r="B410" s="132" t="s">
        <v>10</v>
      </c>
      <c r="C410" s="218">
        <v>162</v>
      </c>
      <c r="D410" s="173" t="s">
        <v>424</v>
      </c>
      <c r="E410" s="299">
        <v>1650</v>
      </c>
      <c r="F410" s="299">
        <v>1650</v>
      </c>
      <c r="G410" s="299">
        <v>1650</v>
      </c>
      <c r="H410" s="299">
        <v>1650</v>
      </c>
      <c r="I410" s="180"/>
      <c r="J410" s="187"/>
      <c r="K410" s="184">
        <f t="shared" si="14"/>
        <v>1650</v>
      </c>
      <c r="L410" s="127">
        <f t="shared" si="15"/>
        <v>0</v>
      </c>
      <c r="M410" s="215" t="str">
        <f>IF(Tabla5[[#This Row],[CANTIDAD]]&gt;0,"Si","")</f>
        <v/>
      </c>
      <c r="N410" s="262"/>
      <c r="O410" s="204"/>
      <c r="P410" s="204"/>
      <c r="Q410" s="204"/>
    </row>
    <row r="411" spans="1:17" ht="39">
      <c r="A411" s="200"/>
      <c r="B411" s="132" t="s">
        <v>10</v>
      </c>
      <c r="C411" s="218">
        <v>163</v>
      </c>
      <c r="D411" s="173" t="s">
        <v>399</v>
      </c>
      <c r="E411" s="299">
        <v>1500</v>
      </c>
      <c r="F411" s="299">
        <v>1500</v>
      </c>
      <c r="G411" s="299">
        <v>1500</v>
      </c>
      <c r="H411" s="299">
        <v>1500</v>
      </c>
      <c r="I411" s="180"/>
      <c r="J411" s="187"/>
      <c r="K411" s="184">
        <f t="shared" ref="K411:K429" si="16">IF(J411&lt;4,E411,IF(J411&lt;10,F411,IF(J411&lt;20,G411,H411)))</f>
        <v>1500</v>
      </c>
      <c r="L411" s="127">
        <f t="shared" si="15"/>
        <v>0</v>
      </c>
      <c r="M411" s="215" t="str">
        <f>IF(Tabla5[[#This Row],[CANTIDAD]]&gt;0,"Si","")</f>
        <v/>
      </c>
      <c r="N411" s="262"/>
      <c r="O411" s="204"/>
      <c r="P411" s="204"/>
      <c r="Q411" s="204"/>
    </row>
    <row r="412" spans="1:17" ht="39">
      <c r="A412" s="200"/>
      <c r="B412" s="132" t="s">
        <v>10</v>
      </c>
      <c r="C412" s="218">
        <v>164</v>
      </c>
      <c r="D412" s="173" t="s">
        <v>419</v>
      </c>
      <c r="E412" s="299">
        <v>1700</v>
      </c>
      <c r="F412" s="299">
        <v>1700</v>
      </c>
      <c r="G412" s="299">
        <v>1700</v>
      </c>
      <c r="H412" s="299">
        <v>1700</v>
      </c>
      <c r="I412" s="180"/>
      <c r="J412" s="187"/>
      <c r="K412" s="184">
        <f t="shared" si="16"/>
        <v>1700</v>
      </c>
      <c r="L412" s="127">
        <f t="shared" si="15"/>
        <v>0</v>
      </c>
      <c r="M412" s="215" t="str">
        <f>IF(Tabla5[[#This Row],[CANTIDAD]]&gt;0,"Si","")</f>
        <v/>
      </c>
      <c r="N412" s="262"/>
      <c r="O412" s="204"/>
      <c r="P412" s="204"/>
      <c r="Q412" s="204"/>
    </row>
    <row r="413" spans="1:17" ht="39">
      <c r="A413" s="200"/>
      <c r="B413" s="132" t="s">
        <v>10</v>
      </c>
      <c r="C413" s="218">
        <v>165</v>
      </c>
      <c r="D413" s="173" t="s">
        <v>418</v>
      </c>
      <c r="E413" s="299">
        <v>2200</v>
      </c>
      <c r="F413" s="299">
        <v>2200</v>
      </c>
      <c r="G413" s="299">
        <v>2200</v>
      </c>
      <c r="H413" s="299">
        <v>2200</v>
      </c>
      <c r="I413" s="180"/>
      <c r="J413" s="187"/>
      <c r="K413" s="184">
        <f t="shared" si="16"/>
        <v>2200</v>
      </c>
      <c r="L413" s="127">
        <f t="shared" si="15"/>
        <v>0</v>
      </c>
      <c r="M413" s="215" t="str">
        <f>IF(Tabla5[[#This Row],[CANTIDAD]]&gt;0,"Si","")</f>
        <v/>
      </c>
      <c r="N413" s="262"/>
      <c r="O413" s="204"/>
      <c r="P413" s="204"/>
      <c r="Q413" s="204"/>
    </row>
    <row r="414" spans="1:17" ht="39">
      <c r="A414" s="200"/>
      <c r="B414" s="132" t="s">
        <v>10</v>
      </c>
      <c r="C414" s="218">
        <v>166</v>
      </c>
      <c r="D414" s="173" t="s">
        <v>407</v>
      </c>
      <c r="E414" s="299">
        <v>1990</v>
      </c>
      <c r="F414" s="299">
        <v>1990</v>
      </c>
      <c r="G414" s="299">
        <v>1990</v>
      </c>
      <c r="H414" s="299">
        <v>1990</v>
      </c>
      <c r="I414" s="180"/>
      <c r="J414" s="187"/>
      <c r="K414" s="184">
        <f t="shared" si="16"/>
        <v>1990</v>
      </c>
      <c r="L414" s="127">
        <f t="shared" si="15"/>
        <v>0</v>
      </c>
      <c r="M414" s="215" t="str">
        <f>IF(Tabla5[[#This Row],[CANTIDAD]]&gt;0,"Si","")</f>
        <v/>
      </c>
      <c r="N414" s="262"/>
      <c r="O414" s="204"/>
      <c r="P414" s="204"/>
      <c r="Q414" s="204"/>
    </row>
    <row r="415" spans="1:17" ht="39">
      <c r="A415" s="200"/>
      <c r="B415" s="132" t="s">
        <v>10</v>
      </c>
      <c r="C415" s="218">
        <v>167</v>
      </c>
      <c r="D415" s="173" t="s">
        <v>408</v>
      </c>
      <c r="E415" s="299">
        <v>3500</v>
      </c>
      <c r="F415" s="299">
        <v>3500</v>
      </c>
      <c r="G415" s="299">
        <v>3500</v>
      </c>
      <c r="H415" s="299">
        <v>3500</v>
      </c>
      <c r="I415" s="180"/>
      <c r="J415" s="187"/>
      <c r="K415" s="184">
        <f t="shared" si="16"/>
        <v>3500</v>
      </c>
      <c r="L415" s="127">
        <f t="shared" si="15"/>
        <v>0</v>
      </c>
      <c r="M415" s="215" t="str">
        <f>IF(Tabla5[[#This Row],[CANTIDAD]]&gt;0,"Si","")</f>
        <v/>
      </c>
      <c r="N415" s="262"/>
      <c r="O415" s="204"/>
      <c r="P415" s="204"/>
      <c r="Q415" s="204"/>
    </row>
    <row r="416" spans="1:17" ht="39">
      <c r="A416" s="200"/>
      <c r="B416" s="132" t="s">
        <v>10</v>
      </c>
      <c r="C416" s="218">
        <v>168</v>
      </c>
      <c r="D416" s="173" t="s">
        <v>400</v>
      </c>
      <c r="E416" s="299">
        <v>320</v>
      </c>
      <c r="F416" s="299">
        <v>320</v>
      </c>
      <c r="G416" s="299">
        <v>320</v>
      </c>
      <c r="H416" s="299">
        <v>320</v>
      </c>
      <c r="I416" s="180"/>
      <c r="J416" s="187"/>
      <c r="K416" s="184">
        <f t="shared" si="16"/>
        <v>320</v>
      </c>
      <c r="L416" s="127">
        <f t="shared" si="15"/>
        <v>0</v>
      </c>
      <c r="M416" s="215" t="str">
        <f>IF(Tabla5[[#This Row],[CANTIDAD]]&gt;0,"Si","")</f>
        <v/>
      </c>
      <c r="N416" s="262"/>
      <c r="O416" s="204"/>
      <c r="P416" s="204"/>
      <c r="Q416" s="204"/>
    </row>
    <row r="417" spans="1:17" ht="39">
      <c r="A417" s="200"/>
      <c r="B417" s="132" t="s">
        <v>10</v>
      </c>
      <c r="C417" s="218">
        <v>169</v>
      </c>
      <c r="D417" s="173" t="s">
        <v>406</v>
      </c>
      <c r="E417" s="299">
        <v>1500</v>
      </c>
      <c r="F417" s="299">
        <v>1500</v>
      </c>
      <c r="G417" s="299">
        <v>1500</v>
      </c>
      <c r="H417" s="299">
        <v>1500</v>
      </c>
      <c r="I417" s="180"/>
      <c r="J417" s="187"/>
      <c r="K417" s="184">
        <f t="shared" si="16"/>
        <v>1500</v>
      </c>
      <c r="L417" s="127">
        <f t="shared" si="15"/>
        <v>0</v>
      </c>
      <c r="M417" s="215" t="str">
        <f>IF(Tabla5[[#This Row],[CANTIDAD]]&gt;0,"Si","")</f>
        <v/>
      </c>
      <c r="N417" s="262"/>
      <c r="O417" s="204"/>
      <c r="P417" s="204"/>
      <c r="Q417" s="204"/>
    </row>
    <row r="418" spans="1:17" ht="39">
      <c r="A418" s="200"/>
      <c r="B418" s="132" t="s">
        <v>10</v>
      </c>
      <c r="C418" s="218">
        <v>170</v>
      </c>
      <c r="D418" s="173" t="s">
        <v>396</v>
      </c>
      <c r="E418" s="299">
        <v>800</v>
      </c>
      <c r="F418" s="299">
        <v>800</v>
      </c>
      <c r="G418" s="299">
        <v>800</v>
      </c>
      <c r="H418" s="299">
        <v>800</v>
      </c>
      <c r="I418" s="180"/>
      <c r="J418" s="187"/>
      <c r="K418" s="184">
        <f t="shared" si="16"/>
        <v>800</v>
      </c>
      <c r="L418" s="127">
        <f t="shared" si="15"/>
        <v>0</v>
      </c>
      <c r="M418" s="215" t="str">
        <f>IF(Tabla5[[#This Row],[CANTIDAD]]&gt;0,"Si","")</f>
        <v/>
      </c>
      <c r="N418" s="262"/>
      <c r="O418" s="204"/>
      <c r="P418" s="204"/>
      <c r="Q418" s="204"/>
    </row>
    <row r="419" spans="1:17" ht="39">
      <c r="A419" s="200"/>
      <c r="B419" s="132" t="s">
        <v>10</v>
      </c>
      <c r="C419" s="218">
        <v>171</v>
      </c>
      <c r="D419" s="173" t="s">
        <v>397</v>
      </c>
      <c r="E419" s="299">
        <v>1450</v>
      </c>
      <c r="F419" s="299">
        <v>1450</v>
      </c>
      <c r="G419" s="299">
        <v>1450</v>
      </c>
      <c r="H419" s="299">
        <v>1450</v>
      </c>
      <c r="I419" s="180"/>
      <c r="J419" s="187"/>
      <c r="K419" s="184">
        <f t="shared" si="16"/>
        <v>1450</v>
      </c>
      <c r="L419" s="127">
        <f t="shared" si="15"/>
        <v>0</v>
      </c>
      <c r="M419" s="215" t="str">
        <f>IF(Tabla5[[#This Row],[CANTIDAD]]&gt;0,"Si","")</f>
        <v/>
      </c>
      <c r="N419" s="262"/>
      <c r="O419" s="204"/>
      <c r="P419" s="204"/>
      <c r="Q419" s="204"/>
    </row>
    <row r="420" spans="1:17" ht="39">
      <c r="A420" s="200"/>
      <c r="B420" s="132" t="s">
        <v>10</v>
      </c>
      <c r="C420" s="218">
        <v>172</v>
      </c>
      <c r="D420" s="173" t="s">
        <v>377</v>
      </c>
      <c r="E420" s="299">
        <v>1700</v>
      </c>
      <c r="F420" s="299">
        <v>1700</v>
      </c>
      <c r="G420" s="299">
        <v>1700</v>
      </c>
      <c r="H420" s="299">
        <v>1700</v>
      </c>
      <c r="I420" s="180"/>
      <c r="J420" s="187"/>
      <c r="K420" s="184">
        <f t="shared" si="16"/>
        <v>1700</v>
      </c>
      <c r="L420" s="127">
        <f t="shared" si="15"/>
        <v>0</v>
      </c>
      <c r="M420" s="215" t="str">
        <f>IF(Tabla5[[#This Row],[CANTIDAD]]&gt;0,"Si","")</f>
        <v/>
      </c>
      <c r="N420" s="262"/>
      <c r="O420" s="204"/>
      <c r="P420" s="204"/>
      <c r="Q420" s="204"/>
    </row>
    <row r="421" spans="1:17" ht="39">
      <c r="A421" s="200"/>
      <c r="B421" s="132" t="s">
        <v>10</v>
      </c>
      <c r="C421" s="218">
        <v>173</v>
      </c>
      <c r="D421" s="173" t="s">
        <v>517</v>
      </c>
      <c r="E421" s="299">
        <v>3500</v>
      </c>
      <c r="F421" s="299">
        <v>3500</v>
      </c>
      <c r="G421" s="299">
        <v>3500</v>
      </c>
      <c r="H421" s="299">
        <v>3500</v>
      </c>
      <c r="I421" s="180"/>
      <c r="J421" s="187"/>
      <c r="K421" s="184">
        <f t="shared" si="16"/>
        <v>3500</v>
      </c>
      <c r="L421" s="127">
        <f t="shared" si="15"/>
        <v>0</v>
      </c>
      <c r="M421" s="215" t="str">
        <f>IF(Tabla5[[#This Row],[CANTIDAD]]&gt;0,"Si","")</f>
        <v/>
      </c>
      <c r="N421" s="262"/>
      <c r="O421" s="204"/>
      <c r="P421" s="204"/>
      <c r="Q421" s="204"/>
    </row>
    <row r="422" spans="1:17" ht="39">
      <c r="A422" s="200"/>
      <c r="B422" s="132" t="s">
        <v>10</v>
      </c>
      <c r="C422" s="218">
        <v>174</v>
      </c>
      <c r="D422" s="173" t="s">
        <v>518</v>
      </c>
      <c r="E422" s="299">
        <v>3500</v>
      </c>
      <c r="F422" s="299">
        <v>3500</v>
      </c>
      <c r="G422" s="299">
        <v>3500</v>
      </c>
      <c r="H422" s="299">
        <v>3500</v>
      </c>
      <c r="I422" s="180"/>
      <c r="J422" s="187"/>
      <c r="K422" s="184">
        <f t="shared" si="16"/>
        <v>3500</v>
      </c>
      <c r="L422" s="127">
        <f t="shared" si="15"/>
        <v>0</v>
      </c>
      <c r="M422" s="215" t="str">
        <f>IF(Tabla5[[#This Row],[CANTIDAD]]&gt;0,"Si","")</f>
        <v/>
      </c>
      <c r="N422" s="262"/>
      <c r="O422" s="204"/>
      <c r="P422" s="204"/>
      <c r="Q422" s="204"/>
    </row>
    <row r="423" spans="1:17" ht="39">
      <c r="A423" s="200"/>
      <c r="B423" s="132" t="s">
        <v>10</v>
      </c>
      <c r="C423" s="218">
        <v>175</v>
      </c>
      <c r="D423" s="173" t="s">
        <v>289</v>
      </c>
      <c r="E423" s="299">
        <v>7500</v>
      </c>
      <c r="F423" s="299">
        <v>7500</v>
      </c>
      <c r="G423" s="299">
        <v>7500</v>
      </c>
      <c r="H423" s="299">
        <v>7500</v>
      </c>
      <c r="I423" s="180"/>
      <c r="J423" s="187"/>
      <c r="K423" s="184">
        <f t="shared" si="16"/>
        <v>7500</v>
      </c>
      <c r="L423" s="127">
        <f t="shared" si="15"/>
        <v>0</v>
      </c>
      <c r="M423" s="215" t="str">
        <f>IF(Tabla5[[#This Row],[CANTIDAD]]&gt;0,"Si","")</f>
        <v/>
      </c>
      <c r="N423" s="262"/>
      <c r="O423" s="204"/>
      <c r="P423" s="204"/>
      <c r="Q423" s="204"/>
    </row>
    <row r="424" spans="1:17" ht="39">
      <c r="A424" s="200"/>
      <c r="B424" s="132" t="s">
        <v>10</v>
      </c>
      <c r="C424" s="218">
        <v>176</v>
      </c>
      <c r="D424" s="173" t="s">
        <v>290</v>
      </c>
      <c r="E424" s="299">
        <v>7000</v>
      </c>
      <c r="F424" s="299">
        <v>7000</v>
      </c>
      <c r="G424" s="299">
        <v>7000</v>
      </c>
      <c r="H424" s="299">
        <v>7000</v>
      </c>
      <c r="I424" s="180"/>
      <c r="J424" s="187"/>
      <c r="K424" s="184">
        <f t="shared" si="16"/>
        <v>7000</v>
      </c>
      <c r="L424" s="127">
        <f t="shared" si="15"/>
        <v>0</v>
      </c>
      <c r="M424" s="215" t="str">
        <f>IF(Tabla5[[#This Row],[CANTIDAD]]&gt;0,"Si","")</f>
        <v/>
      </c>
      <c r="N424" s="262"/>
      <c r="O424" s="204"/>
      <c r="P424" s="204"/>
      <c r="Q424" s="204"/>
    </row>
    <row r="425" spans="1:17" ht="76.8">
      <c r="A425" s="200"/>
      <c r="B425" s="132" t="s">
        <v>10</v>
      </c>
      <c r="C425" s="218">
        <v>177</v>
      </c>
      <c r="D425" s="173" t="s">
        <v>291</v>
      </c>
      <c r="E425" s="299">
        <v>1100</v>
      </c>
      <c r="F425" s="299">
        <v>1100</v>
      </c>
      <c r="G425" s="299">
        <v>1100</v>
      </c>
      <c r="H425" s="299">
        <v>1100</v>
      </c>
      <c r="I425" s="180"/>
      <c r="J425" s="187"/>
      <c r="K425" s="184">
        <f t="shared" si="16"/>
        <v>1100</v>
      </c>
      <c r="L425" s="127">
        <f t="shared" si="15"/>
        <v>0</v>
      </c>
      <c r="M425" s="215" t="str">
        <f>IF(Tabla5[[#This Row],[CANTIDAD]]&gt;0,"Si","")</f>
        <v/>
      </c>
      <c r="N425" s="262"/>
      <c r="O425" s="204"/>
      <c r="P425" s="204"/>
      <c r="Q425" s="204"/>
    </row>
    <row r="426" spans="1:17" ht="39">
      <c r="A426" s="200"/>
      <c r="B426" s="132" t="s">
        <v>10</v>
      </c>
      <c r="C426" s="218">
        <v>178</v>
      </c>
      <c r="D426" s="173" t="s">
        <v>420</v>
      </c>
      <c r="E426" s="299">
        <v>1200</v>
      </c>
      <c r="F426" s="299">
        <v>1200</v>
      </c>
      <c r="G426" s="299">
        <v>1200</v>
      </c>
      <c r="H426" s="299">
        <v>1200</v>
      </c>
      <c r="I426" s="180"/>
      <c r="J426" s="187"/>
      <c r="K426" s="184">
        <f t="shared" si="16"/>
        <v>1200</v>
      </c>
      <c r="L426" s="127">
        <f t="shared" si="15"/>
        <v>0</v>
      </c>
      <c r="M426" s="215" t="str">
        <f>IF(Tabla5[[#This Row],[CANTIDAD]]&gt;0,"Si","")</f>
        <v/>
      </c>
      <c r="N426" s="262"/>
      <c r="O426" s="204"/>
      <c r="P426" s="204"/>
      <c r="Q426" s="204"/>
    </row>
    <row r="427" spans="1:17" ht="39">
      <c r="A427" s="200"/>
      <c r="B427" s="132" t="s">
        <v>10</v>
      </c>
      <c r="C427" s="218">
        <v>179</v>
      </c>
      <c r="D427" s="173" t="s">
        <v>421</v>
      </c>
      <c r="E427" s="299">
        <v>1000</v>
      </c>
      <c r="F427" s="299">
        <v>1000</v>
      </c>
      <c r="G427" s="299">
        <v>1000</v>
      </c>
      <c r="H427" s="299">
        <v>1000</v>
      </c>
      <c r="I427" s="180"/>
      <c r="J427" s="187"/>
      <c r="K427" s="184">
        <f t="shared" si="16"/>
        <v>1000</v>
      </c>
      <c r="L427" s="127">
        <f t="shared" si="15"/>
        <v>0</v>
      </c>
      <c r="M427" s="215" t="str">
        <f>IF(Tabla5[[#This Row],[CANTIDAD]]&gt;0,"Si","")</f>
        <v/>
      </c>
      <c r="N427" s="262"/>
      <c r="O427" s="204"/>
      <c r="P427" s="204"/>
      <c r="Q427" s="204"/>
    </row>
    <row r="428" spans="1:17" ht="76.8">
      <c r="A428" s="200"/>
      <c r="B428" s="132" t="s">
        <v>10</v>
      </c>
      <c r="C428" s="218">
        <v>180</v>
      </c>
      <c r="D428" s="173" t="s">
        <v>422</v>
      </c>
      <c r="E428" s="299">
        <v>1000</v>
      </c>
      <c r="F428" s="299">
        <v>1000</v>
      </c>
      <c r="G428" s="299">
        <v>1000</v>
      </c>
      <c r="H428" s="299">
        <v>1000</v>
      </c>
      <c r="I428" s="180"/>
      <c r="J428" s="187"/>
      <c r="K428" s="184">
        <f t="shared" si="16"/>
        <v>1000</v>
      </c>
      <c r="L428" s="127">
        <f t="shared" si="15"/>
        <v>0</v>
      </c>
      <c r="M428" s="215" t="str">
        <f>IF(Tabla5[[#This Row],[CANTIDAD]]&gt;0,"Si","")</f>
        <v/>
      </c>
      <c r="N428" s="262"/>
      <c r="O428" s="204"/>
      <c r="P428" s="204"/>
      <c r="Q428" s="204"/>
    </row>
    <row r="429" spans="1:17" ht="39">
      <c r="A429" s="200"/>
      <c r="B429" s="132" t="s">
        <v>10</v>
      </c>
      <c r="C429" s="218">
        <v>181</v>
      </c>
      <c r="D429" s="173" t="s">
        <v>374</v>
      </c>
      <c r="E429" s="299">
        <v>5000</v>
      </c>
      <c r="F429" s="299">
        <v>5000</v>
      </c>
      <c r="G429" s="299">
        <v>5000</v>
      </c>
      <c r="H429" s="299">
        <v>5000</v>
      </c>
      <c r="I429" s="180"/>
      <c r="J429" s="187"/>
      <c r="K429" s="184">
        <f t="shared" si="16"/>
        <v>5000</v>
      </c>
      <c r="L429" s="127">
        <f t="shared" si="15"/>
        <v>0</v>
      </c>
      <c r="M429" s="215" t="str">
        <f>IF(Tabla5[[#This Row],[CANTIDAD]]&gt;0,"Si","")</f>
        <v/>
      </c>
      <c r="N429" s="262"/>
      <c r="O429" s="204"/>
      <c r="P429" s="204"/>
      <c r="Q429" s="204"/>
    </row>
    <row r="430" spans="1:17" ht="39">
      <c r="A430" s="200"/>
      <c r="B430" s="132" t="s">
        <v>10</v>
      </c>
      <c r="C430" s="218">
        <v>182</v>
      </c>
      <c r="D430" s="173" t="s">
        <v>426</v>
      </c>
      <c r="E430" s="299">
        <v>49990</v>
      </c>
      <c r="F430" s="299">
        <v>49990</v>
      </c>
      <c r="G430" s="299">
        <v>49990</v>
      </c>
      <c r="H430" s="299">
        <v>49990</v>
      </c>
      <c r="I430" s="180"/>
      <c r="J430" s="187"/>
      <c r="K430" s="184">
        <f t="shared" ref="K430:K433" si="17">IF(J430&lt;4,E430,IF(J430&lt;10,F430,IF(J430&lt;20,G430,H430)))</f>
        <v>49990</v>
      </c>
      <c r="L430" s="127">
        <f t="shared" si="15"/>
        <v>0</v>
      </c>
      <c r="M430" s="215" t="str">
        <f>IF(Tabla5[[#This Row],[CANTIDAD]]&gt;0,"Si","")</f>
        <v/>
      </c>
      <c r="N430" s="262"/>
      <c r="O430" s="204"/>
      <c r="P430" s="204"/>
      <c r="Q430" s="204"/>
    </row>
    <row r="431" spans="1:17" ht="39">
      <c r="A431" s="200"/>
      <c r="B431" s="132" t="s">
        <v>10</v>
      </c>
      <c r="C431" s="218">
        <v>183</v>
      </c>
      <c r="D431" s="173" t="s">
        <v>427</v>
      </c>
      <c r="E431" s="299">
        <v>104990</v>
      </c>
      <c r="F431" s="299">
        <v>104990</v>
      </c>
      <c r="G431" s="299">
        <v>104990</v>
      </c>
      <c r="H431" s="299">
        <v>104990</v>
      </c>
      <c r="I431" s="180"/>
      <c r="J431" s="187"/>
      <c r="K431" s="184">
        <f t="shared" si="17"/>
        <v>104990</v>
      </c>
      <c r="L431" s="127">
        <f t="shared" si="15"/>
        <v>0</v>
      </c>
      <c r="M431" s="215" t="str">
        <f>IF(Tabla5[[#This Row],[CANTIDAD]]&gt;0,"Si","")</f>
        <v/>
      </c>
      <c r="N431" s="262"/>
      <c r="O431" s="204"/>
      <c r="P431" s="204"/>
      <c r="Q431" s="204"/>
    </row>
    <row r="432" spans="1:17" ht="39">
      <c r="A432" s="200"/>
      <c r="B432" s="132" t="s">
        <v>10</v>
      </c>
      <c r="C432" s="218">
        <v>184</v>
      </c>
      <c r="D432" s="173" t="s">
        <v>428</v>
      </c>
      <c r="E432" s="299">
        <v>329000</v>
      </c>
      <c r="F432" s="299">
        <v>329000</v>
      </c>
      <c r="G432" s="299">
        <v>329000</v>
      </c>
      <c r="H432" s="299">
        <v>329000</v>
      </c>
      <c r="I432" s="180"/>
      <c r="J432" s="187"/>
      <c r="K432" s="184">
        <f t="shared" si="17"/>
        <v>329000</v>
      </c>
      <c r="L432" s="127">
        <f t="shared" si="15"/>
        <v>0</v>
      </c>
      <c r="M432" s="215" t="str">
        <f>IF(Tabla5[[#This Row],[CANTIDAD]]&gt;0,"Si","")</f>
        <v/>
      </c>
      <c r="N432" s="267"/>
      <c r="O432" s="205"/>
      <c r="P432" s="205"/>
      <c r="Q432" s="204"/>
    </row>
    <row r="433" spans="1:17" ht="39.6" thickBot="1">
      <c r="A433" s="200"/>
      <c r="B433" s="133" t="s">
        <v>10</v>
      </c>
      <c r="C433" s="223">
        <v>185</v>
      </c>
      <c r="D433" s="181" t="s">
        <v>429</v>
      </c>
      <c r="E433" s="302">
        <v>699990</v>
      </c>
      <c r="F433" s="302">
        <v>699990</v>
      </c>
      <c r="G433" s="302">
        <v>699990</v>
      </c>
      <c r="H433" s="302">
        <v>699990</v>
      </c>
      <c r="I433" s="182"/>
      <c r="J433" s="188"/>
      <c r="K433" s="184">
        <f t="shared" si="17"/>
        <v>699990</v>
      </c>
      <c r="L433" s="127">
        <f t="shared" si="15"/>
        <v>0</v>
      </c>
      <c r="M433" s="216" t="str">
        <f>IF(Tabla5[[#This Row],[CANTIDAD]]&gt;0,"Si","")</f>
        <v/>
      </c>
      <c r="N433" s="262"/>
      <c r="O433" s="204"/>
      <c r="P433" s="30"/>
      <c r="Q433" s="204"/>
    </row>
    <row r="434" spans="1:17" ht="47.4">
      <c r="A434" s="200"/>
      <c r="B434" s="151"/>
      <c r="C434" s="152"/>
      <c r="D434" s="154"/>
      <c r="E434" s="251"/>
      <c r="F434" s="116"/>
      <c r="G434" s="116"/>
      <c r="H434" s="116"/>
      <c r="I434" s="116"/>
      <c r="J434" s="196"/>
      <c r="K434" s="191" t="s">
        <v>453</v>
      </c>
      <c r="L434" s="192">
        <f>SUM($L$14:$L$433)</f>
        <v>0</v>
      </c>
      <c r="M434" s="204"/>
      <c r="N434" s="262"/>
      <c r="O434" s="204"/>
      <c r="P434" s="30"/>
      <c r="Q434" s="204"/>
    </row>
    <row r="435" spans="1:17" ht="47.4">
      <c r="A435" s="200"/>
      <c r="B435" s="160"/>
      <c r="C435" s="252"/>
      <c r="D435" s="253"/>
      <c r="E435" s="251"/>
      <c r="F435" s="116"/>
      <c r="G435" s="116"/>
      <c r="H435" s="116"/>
      <c r="I435" s="116"/>
      <c r="J435" s="197"/>
      <c r="K435" s="193"/>
      <c r="L435" s="194"/>
      <c r="M435" s="204"/>
      <c r="N435" s="262"/>
      <c r="O435" s="204"/>
      <c r="P435" s="30"/>
      <c r="Q435" s="204"/>
    </row>
    <row r="436" spans="1:17" ht="47.4">
      <c r="A436" s="200"/>
      <c r="B436" s="233"/>
      <c r="C436" s="281" t="s">
        <v>558</v>
      </c>
      <c r="D436" s="235" t="s">
        <v>556</v>
      </c>
      <c r="E436" s="251"/>
      <c r="F436" s="116"/>
      <c r="G436" s="116"/>
      <c r="H436" s="116"/>
      <c r="I436" s="116"/>
      <c r="J436" s="198"/>
      <c r="K436" s="254"/>
      <c r="L436" s="153"/>
      <c r="M436" s="204"/>
      <c r="N436" s="262"/>
      <c r="O436" s="204"/>
      <c r="P436" s="30"/>
      <c r="Q436" s="204"/>
    </row>
    <row r="437" spans="1:17" ht="47.4">
      <c r="A437" s="200"/>
      <c r="B437" s="234" t="s">
        <v>551</v>
      </c>
      <c r="C437" s="252"/>
      <c r="D437" s="253"/>
      <c r="E437" s="251"/>
      <c r="F437" s="116"/>
      <c r="G437" s="116"/>
      <c r="H437" s="116"/>
      <c r="I437" s="116"/>
      <c r="J437" s="134"/>
      <c r="K437" s="254"/>
      <c r="L437" s="153"/>
      <c r="M437" s="204"/>
      <c r="N437" s="262"/>
      <c r="O437" s="204"/>
      <c r="P437" s="30"/>
      <c r="Q437" s="204"/>
    </row>
    <row r="438" spans="1:17" ht="63">
      <c r="A438" s="200"/>
      <c r="B438" s="236" t="s">
        <v>554</v>
      </c>
      <c r="C438" s="255"/>
      <c r="D438" s="256"/>
      <c r="E438" s="255"/>
      <c r="F438" s="116"/>
      <c r="G438" s="116"/>
      <c r="H438" s="116"/>
      <c r="I438" s="116"/>
      <c r="J438" s="255"/>
      <c r="K438" s="272" t="s">
        <v>557</v>
      </c>
      <c r="L438" s="271"/>
      <c r="M438" s="204"/>
      <c r="N438" s="262"/>
      <c r="O438" s="204"/>
      <c r="P438" s="204"/>
      <c r="Q438" s="204"/>
    </row>
    <row r="439" spans="1:17" ht="58.8" thickBot="1">
      <c r="A439" s="200"/>
      <c r="B439" s="237" t="s">
        <v>545</v>
      </c>
      <c r="C439" s="117"/>
      <c r="D439" s="128"/>
      <c r="E439" s="117"/>
      <c r="F439" s="118"/>
      <c r="G439" s="118"/>
      <c r="H439" s="118"/>
      <c r="I439" s="118"/>
      <c r="J439" s="117"/>
      <c r="K439" s="257"/>
      <c r="L439" s="217"/>
      <c r="M439" s="204"/>
      <c r="N439" s="262"/>
      <c r="O439" s="204"/>
      <c r="P439" s="204"/>
      <c r="Q439" s="204"/>
    </row>
    <row r="440" spans="1:17">
      <c r="A440" s="201"/>
      <c r="B440" s="202"/>
      <c r="C440" s="202"/>
      <c r="D440" s="268"/>
      <c r="E440" s="202"/>
      <c r="F440" s="269"/>
      <c r="G440" s="269"/>
      <c r="H440" s="269"/>
      <c r="I440" s="269"/>
      <c r="J440" s="202"/>
      <c r="K440" s="270"/>
      <c r="L440" s="269"/>
      <c r="M440" s="202"/>
      <c r="N440" s="203"/>
    </row>
  </sheetData>
  <sheetProtection algorithmName="SHA-512" hashValue="SapTH571uq8JNBbE78CoHs2WeyF1mWkl5xftASl9JLazGfbalI6renwjH3o8Q3LQnSGxulboZG74j1H9MGM4eA==" saltValue="/rnFvD/ZAfJckoKMWwVl9A==" spinCount="100000" sheet="1" objects="1" scenarios="1" selectLockedCells="1" sort="0" autoFilter="0"/>
  <dataValidations count="1">
    <dataValidation type="whole" allowBlank="1" showInputMessage="1" showErrorMessage="1" sqref="J14:J437" xr:uid="{00000000-0002-0000-0200-000000000000}">
      <formula1>0</formula1>
      <formula2>500</formula2>
    </dataValidation>
  </dataValidations>
  <hyperlinks>
    <hyperlink ref="B437" r:id="rId1" display="ventas.rincondelcalefont@gmail.com" xr:uid="{F4D23FDE-04F7-4A4A-AACD-F70650096D61}"/>
    <hyperlink ref="D436" r:id="rId2" display="www.Elrincondelcalefont.cl" xr:uid="{732F2CC1-FA1E-4D7B-BDE3-0737B59CFDF9}"/>
    <hyperlink ref="C436" r:id="rId3" xr:uid="{3F87F289-5057-4C6D-B35C-D8504BDC8ED8}"/>
  </hyperlinks>
  <printOptions horizontalCentered="1"/>
  <pageMargins left="0.2" right="0.2" top="0.5" bottom="0.5" header="0.31496062992125984" footer="0.31496062992125984"/>
  <pageSetup paperSize="9" scale="34" fitToHeight="0" orientation="portrait" r:id="rId4"/>
  <colBreaks count="1" manualBreakCount="1">
    <brk id="12" max="439" man="1"/>
  </colBreaks>
  <drawing r:id="rId5"/>
  <tableParts count="1"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6470-A309-435E-A986-95B7C8882FEA}">
  <sheetPr codeName="Hoja7"/>
  <dimension ref="A2:G425"/>
  <sheetViews>
    <sheetView view="pageBreakPreview" topLeftCell="A205" zoomScale="60" zoomScaleNormal="50" workbookViewId="0">
      <selection activeCell="D218" sqref="D218"/>
    </sheetView>
  </sheetViews>
  <sheetFormatPr baseColWidth="10" defaultColWidth="11" defaultRowHeight="14.4"/>
  <cols>
    <col min="1" max="1" width="10.5546875" customWidth="1"/>
    <col min="2" max="2" width="7.6640625" customWidth="1"/>
    <col min="3" max="3" width="48.109375" customWidth="1"/>
    <col min="4" max="4" width="14.5546875" style="1" customWidth="1"/>
    <col min="5" max="6" width="14.5546875" style="1" bestFit="1" customWidth="1"/>
    <col min="7" max="7" width="13.33203125" style="1" customWidth="1"/>
  </cols>
  <sheetData>
    <row r="2" spans="1:7">
      <c r="B2" s="304" t="s">
        <v>13</v>
      </c>
      <c r="C2" s="305"/>
      <c r="D2" s="2"/>
      <c r="E2" s="2"/>
      <c r="F2" s="2"/>
      <c r="G2" s="3"/>
    </row>
    <row r="3" spans="1:7" ht="22.2">
      <c r="A3" t="s">
        <v>14</v>
      </c>
      <c r="B3" s="4"/>
      <c r="C3" s="5"/>
      <c r="D3" s="6"/>
      <c r="E3" s="7"/>
      <c r="F3" s="7"/>
      <c r="G3" s="7"/>
    </row>
    <row r="4" spans="1:7" ht="28.8">
      <c r="A4" t="s">
        <v>430</v>
      </c>
      <c r="B4" s="8" t="s">
        <v>431</v>
      </c>
      <c r="C4" s="5" t="s">
        <v>432</v>
      </c>
      <c r="D4" s="9" t="s">
        <v>433</v>
      </c>
      <c r="E4" s="10" t="s">
        <v>434</v>
      </c>
      <c r="F4" s="10" t="s">
        <v>435</v>
      </c>
      <c r="G4" s="10" t="s">
        <v>436</v>
      </c>
    </row>
    <row r="5" spans="1:7" ht="20.399999999999999">
      <c r="A5" t="s">
        <v>20</v>
      </c>
      <c r="B5" s="11">
        <v>1</v>
      </c>
      <c r="C5" s="12" t="s">
        <v>21</v>
      </c>
      <c r="D5" s="104">
        <v>1750</v>
      </c>
      <c r="E5" s="14">
        <v>1300</v>
      </c>
      <c r="F5" s="14">
        <v>1150</v>
      </c>
      <c r="G5" s="14">
        <v>1050</v>
      </c>
    </row>
    <row r="6" spans="1:7" ht="20.399999999999999">
      <c r="A6" t="s">
        <v>20</v>
      </c>
      <c r="B6" s="11">
        <v>2</v>
      </c>
      <c r="C6" s="12" t="s">
        <v>22</v>
      </c>
      <c r="D6" s="104">
        <v>1750</v>
      </c>
      <c r="E6" s="14">
        <v>1300</v>
      </c>
      <c r="F6" s="14">
        <v>1150</v>
      </c>
      <c r="G6" s="14">
        <v>1050</v>
      </c>
    </row>
    <row r="7" spans="1:7" ht="20.399999999999999">
      <c r="A7" t="s">
        <v>20</v>
      </c>
      <c r="B7" s="11">
        <v>3</v>
      </c>
      <c r="C7" s="12" t="s">
        <v>23</v>
      </c>
      <c r="D7" s="104">
        <v>2650</v>
      </c>
      <c r="E7" s="14">
        <v>2150</v>
      </c>
      <c r="F7" s="14">
        <v>1990</v>
      </c>
      <c r="G7" s="14">
        <v>1790</v>
      </c>
    </row>
    <row r="8" spans="1:7" ht="20.399999999999999">
      <c r="A8" t="s">
        <v>20</v>
      </c>
      <c r="B8" s="11">
        <v>4</v>
      </c>
      <c r="C8" s="12" t="s">
        <v>24</v>
      </c>
      <c r="D8" s="104">
        <v>3800</v>
      </c>
      <c r="E8" s="14">
        <v>3050</v>
      </c>
      <c r="F8" s="14">
        <v>2950</v>
      </c>
      <c r="G8" s="14">
        <v>2850</v>
      </c>
    </row>
    <row r="9" spans="1:7" ht="20.399999999999999">
      <c r="A9" t="s">
        <v>20</v>
      </c>
      <c r="B9" s="11">
        <v>5</v>
      </c>
      <c r="C9" s="12" t="s">
        <v>25</v>
      </c>
      <c r="D9" s="104">
        <v>3890</v>
      </c>
      <c r="E9" s="14">
        <v>3150</v>
      </c>
      <c r="F9" s="14">
        <v>2990</v>
      </c>
      <c r="G9" s="14">
        <v>2900</v>
      </c>
    </row>
    <row r="10" spans="1:7" ht="20.399999999999999">
      <c r="A10" t="s">
        <v>20</v>
      </c>
      <c r="B10" s="11">
        <v>6</v>
      </c>
      <c r="C10" s="12" t="s">
        <v>26</v>
      </c>
      <c r="D10" s="104">
        <v>4100</v>
      </c>
      <c r="E10" s="14">
        <v>3690</v>
      </c>
      <c r="F10" s="14">
        <v>3300</v>
      </c>
      <c r="G10" s="14">
        <v>3190</v>
      </c>
    </row>
    <row r="11" spans="1:7" ht="20.399999999999999">
      <c r="A11" t="s">
        <v>20</v>
      </c>
      <c r="B11" s="11">
        <v>7</v>
      </c>
      <c r="C11" s="12" t="s">
        <v>27</v>
      </c>
      <c r="D11" s="104">
        <v>3600</v>
      </c>
      <c r="E11" s="14">
        <v>3000</v>
      </c>
      <c r="F11" s="14">
        <v>2750</v>
      </c>
      <c r="G11" s="14">
        <v>2490</v>
      </c>
    </row>
    <row r="12" spans="1:7" ht="20.399999999999999">
      <c r="A12" t="s">
        <v>20</v>
      </c>
      <c r="B12" s="11">
        <v>8</v>
      </c>
      <c r="C12" s="12" t="s">
        <v>28</v>
      </c>
      <c r="D12" s="104">
        <v>5500</v>
      </c>
      <c r="E12" s="14">
        <v>4900</v>
      </c>
      <c r="F12" s="14">
        <v>4700</v>
      </c>
      <c r="G12" s="14">
        <v>4550</v>
      </c>
    </row>
    <row r="13" spans="1:7" ht="20.399999999999999">
      <c r="A13" t="s">
        <v>20</v>
      </c>
      <c r="B13" s="11">
        <v>9</v>
      </c>
      <c r="C13" s="12" t="s">
        <v>29</v>
      </c>
      <c r="D13" s="104">
        <v>2650</v>
      </c>
      <c r="E13" s="14">
        <v>2150</v>
      </c>
      <c r="F13" s="14">
        <v>1990</v>
      </c>
      <c r="G13" s="14">
        <v>1790</v>
      </c>
    </row>
    <row r="14" spans="1:7" ht="20.399999999999999">
      <c r="A14" t="s">
        <v>20</v>
      </c>
      <c r="B14" s="11">
        <v>10</v>
      </c>
      <c r="C14" s="12" t="s">
        <v>30</v>
      </c>
      <c r="D14" s="104">
        <v>2500</v>
      </c>
      <c r="E14" s="14">
        <v>2190</v>
      </c>
      <c r="F14" s="14">
        <v>1900</v>
      </c>
      <c r="G14" s="14">
        <v>1850</v>
      </c>
    </row>
    <row r="15" spans="1:7" ht="20.399999999999999">
      <c r="A15" t="s">
        <v>20</v>
      </c>
      <c r="B15" s="11">
        <v>11</v>
      </c>
      <c r="C15" s="12" t="s">
        <v>31</v>
      </c>
      <c r="D15" s="104">
        <v>2350</v>
      </c>
      <c r="E15" s="14">
        <v>1990</v>
      </c>
      <c r="F15" s="14">
        <v>1750</v>
      </c>
      <c r="G15" s="14">
        <v>1690</v>
      </c>
    </row>
    <row r="16" spans="1:7" ht="40.799999999999997">
      <c r="A16" t="s">
        <v>20</v>
      </c>
      <c r="B16" s="11">
        <v>12</v>
      </c>
      <c r="C16" s="12" t="s">
        <v>32</v>
      </c>
      <c r="D16" s="104">
        <v>6000</v>
      </c>
      <c r="E16" s="14">
        <v>5190</v>
      </c>
      <c r="F16" s="14">
        <v>5000</v>
      </c>
      <c r="G16" s="14">
        <v>4800</v>
      </c>
    </row>
    <row r="17" spans="1:7" ht="20.399999999999999">
      <c r="A17" t="s">
        <v>20</v>
      </c>
      <c r="B17" s="11">
        <v>13</v>
      </c>
      <c r="C17" s="12" t="s">
        <v>33</v>
      </c>
      <c r="D17" s="104">
        <v>1900</v>
      </c>
      <c r="E17" s="14">
        <v>1650</v>
      </c>
      <c r="F17" s="14">
        <v>1550</v>
      </c>
      <c r="G17" s="14">
        <v>1490</v>
      </c>
    </row>
    <row r="18" spans="1:7" ht="20.399999999999999">
      <c r="A18" t="s">
        <v>20</v>
      </c>
      <c r="B18" s="11">
        <v>14</v>
      </c>
      <c r="C18" s="12" t="s">
        <v>34</v>
      </c>
      <c r="D18" s="104">
        <v>1400</v>
      </c>
      <c r="E18" s="14">
        <v>1250</v>
      </c>
      <c r="F18" s="14">
        <v>1100</v>
      </c>
      <c r="G18" s="14">
        <v>990</v>
      </c>
    </row>
    <row r="19" spans="1:7" ht="20.399999999999999">
      <c r="A19" t="s">
        <v>20</v>
      </c>
      <c r="B19" s="11">
        <v>15</v>
      </c>
      <c r="C19" s="12" t="s">
        <v>35</v>
      </c>
      <c r="D19" s="104">
        <v>890</v>
      </c>
      <c r="E19" s="14">
        <v>600</v>
      </c>
      <c r="F19" s="14">
        <v>550</v>
      </c>
      <c r="G19" s="14">
        <v>490</v>
      </c>
    </row>
    <row r="20" spans="1:7" ht="20.399999999999999">
      <c r="A20" t="s">
        <v>20</v>
      </c>
      <c r="B20" s="11">
        <v>16</v>
      </c>
      <c r="C20" s="12" t="s">
        <v>36</v>
      </c>
      <c r="D20" s="104">
        <v>900</v>
      </c>
      <c r="E20" s="14">
        <v>650</v>
      </c>
      <c r="F20" s="14">
        <v>600</v>
      </c>
      <c r="G20" s="14">
        <v>500</v>
      </c>
    </row>
    <row r="21" spans="1:7" ht="20.399999999999999">
      <c r="A21" t="s">
        <v>20</v>
      </c>
      <c r="B21" s="11">
        <v>17</v>
      </c>
      <c r="C21" s="12" t="s">
        <v>37</v>
      </c>
      <c r="D21" s="104">
        <v>920</v>
      </c>
      <c r="E21" s="14">
        <v>650</v>
      </c>
      <c r="F21" s="14">
        <v>600</v>
      </c>
      <c r="G21" s="14">
        <v>500</v>
      </c>
    </row>
    <row r="22" spans="1:7" ht="20.399999999999999">
      <c r="A22" t="s">
        <v>20</v>
      </c>
      <c r="B22" s="11">
        <v>18</v>
      </c>
      <c r="C22" s="15" t="s">
        <v>38</v>
      </c>
      <c r="D22" s="105">
        <v>1000</v>
      </c>
      <c r="E22" s="16">
        <v>850</v>
      </c>
      <c r="F22" s="16">
        <v>750</v>
      </c>
      <c r="G22" s="16">
        <v>650</v>
      </c>
    </row>
    <row r="23" spans="1:7" ht="20.399999999999999">
      <c r="A23" t="s">
        <v>20</v>
      </c>
      <c r="B23" s="11">
        <v>19</v>
      </c>
      <c r="C23" s="12" t="s">
        <v>39</v>
      </c>
      <c r="D23" s="104">
        <v>990</v>
      </c>
      <c r="E23" s="14">
        <v>700</v>
      </c>
      <c r="F23" s="14">
        <v>570</v>
      </c>
      <c r="G23" s="14">
        <v>450</v>
      </c>
    </row>
    <row r="24" spans="1:7" ht="20.399999999999999">
      <c r="A24" t="s">
        <v>20</v>
      </c>
      <c r="B24" s="11">
        <v>20</v>
      </c>
      <c r="C24" s="12" t="s">
        <v>40</v>
      </c>
      <c r="D24" s="104">
        <v>990</v>
      </c>
      <c r="E24" s="14">
        <v>700</v>
      </c>
      <c r="F24" s="14">
        <v>570</v>
      </c>
      <c r="G24" s="14">
        <v>450</v>
      </c>
    </row>
    <row r="25" spans="1:7" ht="20.399999999999999">
      <c r="A25" t="s">
        <v>20</v>
      </c>
      <c r="B25" s="11">
        <v>21</v>
      </c>
      <c r="C25" s="12" t="s">
        <v>41</v>
      </c>
      <c r="D25" s="104">
        <v>1090</v>
      </c>
      <c r="E25" s="14">
        <v>850</v>
      </c>
      <c r="F25" s="14">
        <v>650</v>
      </c>
      <c r="G25" s="14">
        <v>550</v>
      </c>
    </row>
    <row r="26" spans="1:7" ht="20.399999999999999">
      <c r="A26" t="s">
        <v>20</v>
      </c>
      <c r="B26" s="11">
        <v>22</v>
      </c>
      <c r="C26" s="12" t="s">
        <v>42</v>
      </c>
      <c r="D26" s="104">
        <v>1090</v>
      </c>
      <c r="E26" s="14">
        <v>850</v>
      </c>
      <c r="F26" s="14">
        <v>650</v>
      </c>
      <c r="G26" s="14">
        <v>500</v>
      </c>
    </row>
    <row r="27" spans="1:7" ht="20.399999999999999">
      <c r="A27" t="s">
        <v>20</v>
      </c>
      <c r="B27" s="11">
        <v>23</v>
      </c>
      <c r="C27" s="12" t="s">
        <v>43</v>
      </c>
      <c r="D27" s="104">
        <v>1250</v>
      </c>
      <c r="E27" s="14">
        <v>850</v>
      </c>
      <c r="F27" s="14">
        <v>650</v>
      </c>
      <c r="G27" s="14">
        <v>500</v>
      </c>
    </row>
    <row r="28" spans="1:7" ht="20.399999999999999">
      <c r="A28" t="s">
        <v>20</v>
      </c>
      <c r="B28" s="11">
        <v>24</v>
      </c>
      <c r="C28" s="12" t="s">
        <v>44</v>
      </c>
      <c r="D28" s="104">
        <v>1150</v>
      </c>
      <c r="E28" s="14">
        <v>800</v>
      </c>
      <c r="F28" s="14">
        <v>600</v>
      </c>
      <c r="G28" s="14">
        <v>490</v>
      </c>
    </row>
    <row r="29" spans="1:7" ht="20.399999999999999">
      <c r="A29" t="s">
        <v>20</v>
      </c>
      <c r="B29" s="11">
        <v>25</v>
      </c>
      <c r="C29" s="12" t="s">
        <v>45</v>
      </c>
      <c r="D29" s="104">
        <v>1150</v>
      </c>
      <c r="E29" s="14">
        <v>800</v>
      </c>
      <c r="F29" s="14">
        <v>600</v>
      </c>
      <c r="G29" s="14">
        <v>490</v>
      </c>
    </row>
    <row r="30" spans="1:7" ht="20.399999999999999">
      <c r="A30" t="s">
        <v>20</v>
      </c>
      <c r="B30" s="11">
        <v>26</v>
      </c>
      <c r="C30" s="12" t="s">
        <v>46</v>
      </c>
      <c r="D30" s="104">
        <v>1150</v>
      </c>
      <c r="E30" s="14">
        <v>800</v>
      </c>
      <c r="F30" s="14">
        <v>600</v>
      </c>
      <c r="G30" s="14">
        <v>490</v>
      </c>
    </row>
    <row r="31" spans="1:7" ht="20.399999999999999">
      <c r="A31" t="s">
        <v>20</v>
      </c>
      <c r="B31" s="11">
        <v>27</v>
      </c>
      <c r="C31" s="12" t="s">
        <v>47</v>
      </c>
      <c r="D31" s="104">
        <v>1100</v>
      </c>
      <c r="E31" s="14">
        <v>750</v>
      </c>
      <c r="F31" s="14">
        <v>580</v>
      </c>
      <c r="G31" s="14">
        <v>490</v>
      </c>
    </row>
    <row r="32" spans="1:7" ht="20.399999999999999">
      <c r="A32" t="s">
        <v>20</v>
      </c>
      <c r="B32" s="11">
        <v>28</v>
      </c>
      <c r="C32" s="12" t="s">
        <v>48</v>
      </c>
      <c r="D32" s="104">
        <v>1150</v>
      </c>
      <c r="E32" s="14">
        <v>750</v>
      </c>
      <c r="F32" s="14">
        <v>580</v>
      </c>
      <c r="G32" s="14">
        <v>490</v>
      </c>
    </row>
    <row r="33" spans="1:7" ht="39.6" customHeight="1">
      <c r="A33" t="s">
        <v>20</v>
      </c>
      <c r="B33" s="11">
        <v>29</v>
      </c>
      <c r="C33" s="12" t="s">
        <v>49</v>
      </c>
      <c r="D33" s="104">
        <v>1600</v>
      </c>
      <c r="E33" s="14">
        <v>1250</v>
      </c>
      <c r="F33" s="14">
        <v>1100</v>
      </c>
      <c r="G33" s="14">
        <v>1000</v>
      </c>
    </row>
    <row r="34" spans="1:7" ht="42" customHeight="1">
      <c r="A34" t="s">
        <v>20</v>
      </c>
      <c r="B34" s="11">
        <v>30</v>
      </c>
      <c r="C34" s="12" t="s">
        <v>50</v>
      </c>
      <c r="D34" s="104">
        <v>2100</v>
      </c>
      <c r="E34" s="14">
        <v>1700</v>
      </c>
      <c r="F34" s="14">
        <v>1650</v>
      </c>
      <c r="G34" s="14">
        <v>1550</v>
      </c>
    </row>
    <row r="35" spans="1:7" ht="23.4" customHeight="1">
      <c r="A35" t="s">
        <v>20</v>
      </c>
      <c r="B35" s="11">
        <v>31</v>
      </c>
      <c r="C35" s="12" t="s">
        <v>51</v>
      </c>
      <c r="D35" s="104">
        <v>1200</v>
      </c>
      <c r="E35" s="14">
        <v>700</v>
      </c>
      <c r="F35" s="14">
        <v>650</v>
      </c>
      <c r="G35" s="14">
        <v>550</v>
      </c>
    </row>
    <row r="36" spans="1:7" ht="20.399999999999999">
      <c r="A36" t="s">
        <v>20</v>
      </c>
      <c r="B36" s="11">
        <v>32</v>
      </c>
      <c r="C36" s="12" t="s">
        <v>52</v>
      </c>
      <c r="D36" s="104">
        <v>1390</v>
      </c>
      <c r="E36" s="14">
        <v>990</v>
      </c>
      <c r="F36" s="14">
        <v>750</v>
      </c>
      <c r="G36" s="14">
        <v>650</v>
      </c>
    </row>
    <row r="37" spans="1:7" ht="20.399999999999999">
      <c r="A37" t="s">
        <v>20</v>
      </c>
      <c r="B37" s="11">
        <v>33</v>
      </c>
      <c r="C37" s="12" t="s">
        <v>53</v>
      </c>
      <c r="D37" s="104">
        <v>1450</v>
      </c>
      <c r="E37" s="14">
        <v>1000</v>
      </c>
      <c r="F37" s="14">
        <v>790</v>
      </c>
      <c r="G37" s="14">
        <v>650</v>
      </c>
    </row>
    <row r="38" spans="1:7" ht="20.399999999999999">
      <c r="A38" t="s">
        <v>20</v>
      </c>
      <c r="B38" s="11">
        <v>34</v>
      </c>
      <c r="C38" s="12" t="s">
        <v>54</v>
      </c>
      <c r="D38" s="104">
        <v>1450</v>
      </c>
      <c r="E38" s="14">
        <v>1000</v>
      </c>
      <c r="F38" s="14">
        <v>790</v>
      </c>
      <c r="G38" s="14">
        <v>650</v>
      </c>
    </row>
    <row r="39" spans="1:7" ht="20.399999999999999">
      <c r="A39" t="s">
        <v>20</v>
      </c>
      <c r="B39" s="11">
        <v>35</v>
      </c>
      <c r="C39" s="12" t="s">
        <v>55</v>
      </c>
      <c r="D39" s="104">
        <v>2990</v>
      </c>
      <c r="E39" s="14">
        <v>2250</v>
      </c>
      <c r="F39" s="14">
        <v>1990</v>
      </c>
      <c r="G39" s="14">
        <v>1750</v>
      </c>
    </row>
    <row r="40" spans="1:7" ht="20.399999999999999">
      <c r="A40" t="s">
        <v>20</v>
      </c>
      <c r="B40" s="11">
        <v>36</v>
      </c>
      <c r="C40" s="12" t="s">
        <v>56</v>
      </c>
      <c r="D40" s="104">
        <v>1150</v>
      </c>
      <c r="E40" s="14">
        <v>800</v>
      </c>
      <c r="F40" s="14">
        <v>650</v>
      </c>
      <c r="G40" s="14">
        <v>500</v>
      </c>
    </row>
    <row r="41" spans="1:7" ht="20.399999999999999">
      <c r="A41" t="s">
        <v>20</v>
      </c>
      <c r="B41" s="11">
        <v>37</v>
      </c>
      <c r="C41" s="12" t="s">
        <v>57</v>
      </c>
      <c r="D41" s="104">
        <v>1650</v>
      </c>
      <c r="E41" s="14">
        <v>1200</v>
      </c>
      <c r="F41" s="14">
        <v>1040</v>
      </c>
      <c r="G41" s="14">
        <v>950</v>
      </c>
    </row>
    <row r="42" spans="1:7" ht="40.799999999999997">
      <c r="A42" t="s">
        <v>20</v>
      </c>
      <c r="B42" s="11">
        <v>38</v>
      </c>
      <c r="C42" s="12" t="s">
        <v>58</v>
      </c>
      <c r="D42" s="104">
        <v>1650</v>
      </c>
      <c r="E42" s="14">
        <v>1200</v>
      </c>
      <c r="F42" s="14">
        <v>1040</v>
      </c>
      <c r="G42" s="14">
        <v>950</v>
      </c>
    </row>
    <row r="43" spans="1:7" ht="20.399999999999999">
      <c r="A43" t="s">
        <v>20</v>
      </c>
      <c r="B43" s="11">
        <v>39</v>
      </c>
      <c r="C43" s="12" t="s">
        <v>59</v>
      </c>
      <c r="D43" s="104">
        <v>1650</v>
      </c>
      <c r="E43" s="14">
        <v>1200</v>
      </c>
      <c r="F43" s="14">
        <v>1040</v>
      </c>
      <c r="G43" s="14">
        <v>950</v>
      </c>
    </row>
    <row r="44" spans="1:7" ht="20.399999999999999">
      <c r="A44" t="s">
        <v>20</v>
      </c>
      <c r="B44" s="11">
        <v>40</v>
      </c>
      <c r="C44" s="12" t="s">
        <v>60</v>
      </c>
      <c r="D44" s="104">
        <v>1650</v>
      </c>
      <c r="E44" s="14">
        <v>1200</v>
      </c>
      <c r="F44" s="14">
        <v>1040</v>
      </c>
      <c r="G44" s="14">
        <v>950</v>
      </c>
    </row>
    <row r="45" spans="1:7" ht="20.399999999999999">
      <c r="A45" t="s">
        <v>20</v>
      </c>
      <c r="B45" s="11">
        <v>41</v>
      </c>
      <c r="C45" s="12" t="s">
        <v>61</v>
      </c>
      <c r="D45" s="104">
        <v>1500</v>
      </c>
      <c r="E45" s="14">
        <v>1150</v>
      </c>
      <c r="F45" s="14">
        <v>990</v>
      </c>
      <c r="G45" s="14">
        <v>900</v>
      </c>
    </row>
    <row r="46" spans="1:7" ht="20.399999999999999">
      <c r="A46" t="s">
        <v>20</v>
      </c>
      <c r="B46" s="11">
        <v>42</v>
      </c>
      <c r="C46" s="12" t="s">
        <v>62</v>
      </c>
      <c r="D46" s="104">
        <v>1650</v>
      </c>
      <c r="E46" s="14">
        <v>1200</v>
      </c>
      <c r="F46" s="14">
        <v>1040</v>
      </c>
      <c r="G46" s="14">
        <v>950</v>
      </c>
    </row>
    <row r="47" spans="1:7" ht="20.399999999999999">
      <c r="A47" t="s">
        <v>20</v>
      </c>
      <c r="B47" s="11">
        <v>43</v>
      </c>
      <c r="C47" s="12" t="s">
        <v>63</v>
      </c>
      <c r="D47" s="104">
        <v>2250</v>
      </c>
      <c r="E47" s="14">
        <v>1890</v>
      </c>
      <c r="F47" s="14">
        <v>1690</v>
      </c>
      <c r="G47" s="14">
        <v>1490</v>
      </c>
    </row>
    <row r="48" spans="1:7" ht="20.399999999999999">
      <c r="A48" t="s">
        <v>20</v>
      </c>
      <c r="B48" s="11">
        <v>44</v>
      </c>
      <c r="C48" s="12" t="s">
        <v>64</v>
      </c>
      <c r="D48" s="104">
        <v>2990</v>
      </c>
      <c r="E48" s="14">
        <v>2250</v>
      </c>
      <c r="F48" s="14">
        <v>1990</v>
      </c>
      <c r="G48" s="14">
        <v>1790</v>
      </c>
    </row>
    <row r="49" spans="1:7" ht="40.799999999999997">
      <c r="A49" t="s">
        <v>20</v>
      </c>
      <c r="B49" s="11">
        <v>45</v>
      </c>
      <c r="C49" s="282" t="s">
        <v>98</v>
      </c>
      <c r="D49" s="104">
        <v>4990</v>
      </c>
      <c r="E49" s="19">
        <v>2990</v>
      </c>
      <c r="F49" s="19">
        <v>2500</v>
      </c>
      <c r="G49" s="19">
        <v>1990</v>
      </c>
    </row>
    <row r="50" spans="1:7" ht="20.399999999999999">
      <c r="A50" t="s">
        <v>20</v>
      </c>
      <c r="B50" s="11">
        <v>46</v>
      </c>
      <c r="C50" s="12" t="s">
        <v>65</v>
      </c>
      <c r="D50" s="104">
        <v>3900</v>
      </c>
      <c r="E50" s="14">
        <v>3500</v>
      </c>
      <c r="F50" s="14">
        <v>3200</v>
      </c>
      <c r="G50" s="14">
        <v>2900</v>
      </c>
    </row>
    <row r="51" spans="1:7" ht="20.399999999999999">
      <c r="A51" t="s">
        <v>20</v>
      </c>
      <c r="B51" s="11">
        <v>47</v>
      </c>
      <c r="C51" s="12" t="s">
        <v>66</v>
      </c>
      <c r="D51" s="104">
        <v>7990</v>
      </c>
      <c r="E51" s="14">
        <v>6000</v>
      </c>
      <c r="F51" s="14">
        <v>5750</v>
      </c>
      <c r="G51" s="14">
        <v>5350</v>
      </c>
    </row>
    <row r="52" spans="1:7" ht="20.399999999999999">
      <c r="A52" t="s">
        <v>20</v>
      </c>
      <c r="B52" s="11">
        <v>48</v>
      </c>
      <c r="C52" s="12" t="s">
        <v>67</v>
      </c>
      <c r="D52" s="104">
        <v>2050</v>
      </c>
      <c r="E52" s="14">
        <v>1600</v>
      </c>
      <c r="F52" s="14">
        <v>1450</v>
      </c>
      <c r="G52" s="14">
        <v>1350</v>
      </c>
    </row>
    <row r="53" spans="1:7" ht="20.399999999999999">
      <c r="A53" t="s">
        <v>20</v>
      </c>
      <c r="B53" s="11">
        <v>49</v>
      </c>
      <c r="C53" s="12" t="s">
        <v>68</v>
      </c>
      <c r="D53" s="104">
        <v>2050</v>
      </c>
      <c r="E53" s="14">
        <v>1600</v>
      </c>
      <c r="F53" s="14">
        <v>1450</v>
      </c>
      <c r="G53" s="14">
        <v>1350</v>
      </c>
    </row>
    <row r="54" spans="1:7" ht="20.399999999999999">
      <c r="A54" t="s">
        <v>20</v>
      </c>
      <c r="B54" s="11">
        <v>50</v>
      </c>
      <c r="C54" s="100" t="s">
        <v>509</v>
      </c>
      <c r="D54" s="106">
        <v>9490</v>
      </c>
      <c r="E54" s="102">
        <v>7290</v>
      </c>
      <c r="F54" s="102">
        <v>6500</v>
      </c>
      <c r="G54" s="102">
        <v>5990</v>
      </c>
    </row>
    <row r="55" spans="1:7" ht="20.399999999999999">
      <c r="A55" t="s">
        <v>20</v>
      </c>
      <c r="B55" s="11">
        <v>51</v>
      </c>
      <c r="C55" s="12" t="s">
        <v>69</v>
      </c>
      <c r="D55" s="104">
        <v>6500</v>
      </c>
      <c r="E55" s="14">
        <v>5800</v>
      </c>
      <c r="F55" s="14">
        <v>5200</v>
      </c>
      <c r="G55" s="14">
        <v>4900</v>
      </c>
    </row>
    <row r="56" spans="1:7" ht="20.399999999999999">
      <c r="A56" t="s">
        <v>20</v>
      </c>
      <c r="B56" s="11">
        <v>52</v>
      </c>
      <c r="C56" s="12" t="s">
        <v>70</v>
      </c>
      <c r="D56" s="104">
        <v>6500</v>
      </c>
      <c r="E56" s="14">
        <v>5800</v>
      </c>
      <c r="F56" s="14">
        <v>5200</v>
      </c>
      <c r="G56" s="14">
        <v>4900</v>
      </c>
    </row>
    <row r="57" spans="1:7" ht="20.399999999999999">
      <c r="A57" t="s">
        <v>20</v>
      </c>
      <c r="B57" s="11">
        <v>53</v>
      </c>
      <c r="C57" s="12" t="s">
        <v>71</v>
      </c>
      <c r="D57" s="104">
        <v>9500</v>
      </c>
      <c r="E57" s="14">
        <v>8990</v>
      </c>
      <c r="F57" s="14">
        <v>7990</v>
      </c>
      <c r="G57" s="14">
        <v>7000</v>
      </c>
    </row>
    <row r="58" spans="1:7" ht="40.799999999999997">
      <c r="A58" t="s">
        <v>20</v>
      </c>
      <c r="B58" s="11">
        <v>54</v>
      </c>
      <c r="C58" s="12" t="s">
        <v>72</v>
      </c>
      <c r="D58" s="104">
        <v>6990</v>
      </c>
      <c r="E58" s="14">
        <v>6300</v>
      </c>
      <c r="F58" s="14">
        <v>5700</v>
      </c>
      <c r="G58" s="14">
        <v>5300</v>
      </c>
    </row>
    <row r="59" spans="1:7" ht="20.399999999999999">
      <c r="A59" t="s">
        <v>20</v>
      </c>
      <c r="B59" s="11">
        <v>55</v>
      </c>
      <c r="C59" s="12" t="s">
        <v>73</v>
      </c>
      <c r="D59" s="104">
        <v>6990</v>
      </c>
      <c r="E59" s="14">
        <v>6300</v>
      </c>
      <c r="F59" s="14">
        <v>5700</v>
      </c>
      <c r="G59" s="14">
        <v>5300</v>
      </c>
    </row>
    <row r="60" spans="1:7" ht="20.399999999999999">
      <c r="A60" t="s">
        <v>20</v>
      </c>
      <c r="B60" s="11">
        <v>56</v>
      </c>
      <c r="C60" s="12" t="s">
        <v>74</v>
      </c>
      <c r="D60" s="104">
        <v>6000</v>
      </c>
      <c r="E60" s="14">
        <v>5500</v>
      </c>
      <c r="F60" s="14">
        <v>4900</v>
      </c>
      <c r="G60" s="14">
        <v>4200</v>
      </c>
    </row>
    <row r="61" spans="1:7" ht="40.799999999999997">
      <c r="A61" t="s">
        <v>20</v>
      </c>
      <c r="B61" s="11">
        <v>57</v>
      </c>
      <c r="C61" s="12" t="s">
        <v>75</v>
      </c>
      <c r="D61" s="104">
        <v>1990</v>
      </c>
      <c r="E61" s="14">
        <v>1500</v>
      </c>
      <c r="F61" s="14">
        <v>1400</v>
      </c>
      <c r="G61" s="14">
        <v>1300</v>
      </c>
    </row>
    <row r="62" spans="1:7" ht="20.399999999999999">
      <c r="A62" t="s">
        <v>20</v>
      </c>
      <c r="B62" s="11">
        <v>58</v>
      </c>
      <c r="C62" s="12" t="s">
        <v>76</v>
      </c>
      <c r="D62" s="104">
        <v>4300</v>
      </c>
      <c r="E62" s="14">
        <v>3500</v>
      </c>
      <c r="F62" s="14">
        <v>3300</v>
      </c>
      <c r="G62" s="14">
        <v>3200</v>
      </c>
    </row>
    <row r="63" spans="1:7" ht="20.399999999999999">
      <c r="A63" t="s">
        <v>20</v>
      </c>
      <c r="B63" s="11">
        <v>59</v>
      </c>
      <c r="C63" s="12" t="s">
        <v>77</v>
      </c>
      <c r="D63" s="104">
        <v>1990</v>
      </c>
      <c r="E63" s="14">
        <v>1500</v>
      </c>
      <c r="F63" s="14">
        <v>1400</v>
      </c>
      <c r="G63" s="14">
        <v>1300</v>
      </c>
    </row>
    <row r="64" spans="1:7" ht="20.399999999999999">
      <c r="A64" t="s">
        <v>20</v>
      </c>
      <c r="B64" s="11">
        <v>60</v>
      </c>
      <c r="C64" s="12" t="s">
        <v>78</v>
      </c>
      <c r="D64" s="104">
        <v>1990</v>
      </c>
      <c r="E64" s="14">
        <v>1500</v>
      </c>
      <c r="F64" s="14">
        <v>1400</v>
      </c>
      <c r="G64" s="14">
        <v>1300</v>
      </c>
    </row>
    <row r="65" spans="1:7" ht="20.399999999999999">
      <c r="A65" s="283" t="s">
        <v>20</v>
      </c>
      <c r="B65" s="11">
        <v>61</v>
      </c>
      <c r="C65" s="18" t="s">
        <v>378</v>
      </c>
      <c r="D65" s="104">
        <v>6000</v>
      </c>
      <c r="E65" s="14">
        <v>5100</v>
      </c>
      <c r="F65" s="14">
        <v>4990</v>
      </c>
      <c r="G65" s="14">
        <v>4500</v>
      </c>
    </row>
    <row r="66" spans="1:7" ht="40.799999999999997">
      <c r="A66" t="s">
        <v>20</v>
      </c>
      <c r="B66" s="11">
        <v>62</v>
      </c>
      <c r="C66" s="12" t="s">
        <v>79</v>
      </c>
      <c r="D66" s="104">
        <v>2290</v>
      </c>
      <c r="E66" s="14">
        <v>1900</v>
      </c>
      <c r="F66" s="14">
        <v>1650</v>
      </c>
      <c r="G66" s="14">
        <v>1550</v>
      </c>
    </row>
    <row r="67" spans="1:7" ht="20.399999999999999">
      <c r="A67" t="s">
        <v>20</v>
      </c>
      <c r="B67" s="11">
        <v>63</v>
      </c>
      <c r="C67" s="12" t="s">
        <v>80</v>
      </c>
      <c r="D67" s="104">
        <v>10990</v>
      </c>
      <c r="E67" s="14">
        <v>9800</v>
      </c>
      <c r="F67" s="14">
        <v>9000</v>
      </c>
      <c r="G67" s="14">
        <v>8500</v>
      </c>
    </row>
    <row r="68" spans="1:7" ht="20.399999999999999">
      <c r="A68" t="s">
        <v>20</v>
      </c>
      <c r="B68" s="11">
        <v>64</v>
      </c>
      <c r="C68" s="12" t="s">
        <v>81</v>
      </c>
      <c r="D68" s="104">
        <v>12990</v>
      </c>
      <c r="E68" s="14">
        <v>11200</v>
      </c>
      <c r="F68" s="14">
        <v>9800</v>
      </c>
      <c r="G68" s="14">
        <v>9500</v>
      </c>
    </row>
    <row r="69" spans="1:7" ht="20.399999999999999">
      <c r="A69" t="s">
        <v>20</v>
      </c>
      <c r="B69" s="11">
        <v>65</v>
      </c>
      <c r="C69" s="12" t="s">
        <v>82</v>
      </c>
      <c r="D69" s="104">
        <v>10990</v>
      </c>
      <c r="E69" s="14">
        <v>9800</v>
      </c>
      <c r="F69" s="14">
        <v>9000</v>
      </c>
      <c r="G69" s="14">
        <v>8500</v>
      </c>
    </row>
    <row r="70" spans="1:7" ht="20.399999999999999">
      <c r="A70" t="s">
        <v>20</v>
      </c>
      <c r="B70" s="11">
        <v>66</v>
      </c>
      <c r="C70" s="12" t="s">
        <v>83</v>
      </c>
      <c r="D70" s="104">
        <v>10990</v>
      </c>
      <c r="E70" s="14">
        <v>9800</v>
      </c>
      <c r="F70" s="14">
        <v>9000</v>
      </c>
      <c r="G70" s="14">
        <v>8500</v>
      </c>
    </row>
    <row r="71" spans="1:7" ht="20.399999999999999">
      <c r="A71" t="s">
        <v>20</v>
      </c>
      <c r="B71" s="11">
        <v>67</v>
      </c>
      <c r="C71" s="12" t="s">
        <v>84</v>
      </c>
      <c r="D71" s="104">
        <v>11490</v>
      </c>
      <c r="E71" s="14">
        <v>9800</v>
      </c>
      <c r="F71" s="14">
        <v>9000</v>
      </c>
      <c r="G71" s="14">
        <v>8500</v>
      </c>
    </row>
    <row r="72" spans="1:7" ht="20.399999999999999">
      <c r="A72" t="s">
        <v>20</v>
      </c>
      <c r="B72" s="11">
        <v>68</v>
      </c>
      <c r="C72" s="12" t="s">
        <v>85</v>
      </c>
      <c r="D72" s="104">
        <v>10990</v>
      </c>
      <c r="E72" s="14">
        <v>9800</v>
      </c>
      <c r="F72" s="14">
        <v>9000</v>
      </c>
      <c r="G72" s="14">
        <v>8500</v>
      </c>
    </row>
    <row r="73" spans="1:7" ht="20.399999999999999">
      <c r="A73" t="s">
        <v>20</v>
      </c>
      <c r="B73" s="11">
        <v>69</v>
      </c>
      <c r="C73" s="12" t="s">
        <v>86</v>
      </c>
      <c r="D73" s="104">
        <v>15990</v>
      </c>
      <c r="E73" s="14">
        <v>13000</v>
      </c>
      <c r="F73" s="14">
        <v>12500</v>
      </c>
      <c r="G73" s="14">
        <v>11990</v>
      </c>
    </row>
    <row r="74" spans="1:7" ht="40.799999999999997">
      <c r="A74" t="s">
        <v>20</v>
      </c>
      <c r="B74" s="11">
        <v>70</v>
      </c>
      <c r="C74" s="12" t="s">
        <v>87</v>
      </c>
      <c r="D74" s="104">
        <v>10990</v>
      </c>
      <c r="E74" s="14">
        <v>9800</v>
      </c>
      <c r="F74" s="14">
        <v>9000</v>
      </c>
      <c r="G74" s="14">
        <v>8500</v>
      </c>
    </row>
    <row r="75" spans="1:7" ht="40.799999999999997">
      <c r="A75" t="s">
        <v>20</v>
      </c>
      <c r="B75" s="11">
        <v>71</v>
      </c>
      <c r="C75" s="12" t="s">
        <v>88</v>
      </c>
      <c r="D75" s="104">
        <v>11490</v>
      </c>
      <c r="E75" s="14">
        <v>10300</v>
      </c>
      <c r="F75" s="14">
        <v>9500</v>
      </c>
      <c r="G75" s="14">
        <v>8990</v>
      </c>
    </row>
    <row r="76" spans="1:7" ht="40.799999999999997">
      <c r="A76" t="s">
        <v>20</v>
      </c>
      <c r="B76" s="11">
        <v>72</v>
      </c>
      <c r="C76" s="12" t="s">
        <v>89</v>
      </c>
      <c r="D76" s="104">
        <v>17200</v>
      </c>
      <c r="E76" s="14">
        <v>15500</v>
      </c>
      <c r="F76" s="14">
        <v>12990</v>
      </c>
      <c r="G76" s="14">
        <v>12000</v>
      </c>
    </row>
    <row r="77" spans="1:7" ht="20.399999999999999">
      <c r="A77" t="s">
        <v>20</v>
      </c>
      <c r="B77" s="11">
        <v>73</v>
      </c>
      <c r="C77" s="12" t="s">
        <v>90</v>
      </c>
      <c r="D77" s="104">
        <v>18500</v>
      </c>
      <c r="E77" s="14">
        <v>16990</v>
      </c>
      <c r="F77" s="14">
        <v>15990</v>
      </c>
      <c r="G77" s="14">
        <v>14990</v>
      </c>
    </row>
    <row r="78" spans="1:7" ht="20.399999999999999">
      <c r="A78" t="s">
        <v>20</v>
      </c>
      <c r="B78" s="11">
        <v>74</v>
      </c>
      <c r="C78" s="12" t="s">
        <v>91</v>
      </c>
      <c r="D78" s="104">
        <v>22990</v>
      </c>
      <c r="E78" s="14">
        <v>21490</v>
      </c>
      <c r="F78" s="14">
        <v>20490</v>
      </c>
      <c r="G78" s="14">
        <v>18990</v>
      </c>
    </row>
    <row r="79" spans="1:7" ht="40.799999999999997">
      <c r="B79" s="11">
        <v>75</v>
      </c>
      <c r="C79" s="18" t="s">
        <v>97</v>
      </c>
      <c r="D79" s="104">
        <v>36990</v>
      </c>
      <c r="E79" s="19">
        <v>28990</v>
      </c>
      <c r="F79" s="19">
        <v>28990</v>
      </c>
      <c r="G79" s="19">
        <v>28990</v>
      </c>
    </row>
    <row r="80" spans="1:7" ht="40.799999999999997">
      <c r="A80" t="s">
        <v>20</v>
      </c>
      <c r="B80" s="11">
        <v>76</v>
      </c>
      <c r="C80" s="18" t="s">
        <v>93</v>
      </c>
      <c r="D80" s="104">
        <v>19990</v>
      </c>
      <c r="E80" s="19">
        <v>13990</v>
      </c>
      <c r="F80" s="19">
        <v>13990</v>
      </c>
      <c r="G80" s="19">
        <v>13990</v>
      </c>
    </row>
    <row r="81" spans="1:7" ht="40.799999999999997">
      <c r="A81" t="s">
        <v>20</v>
      </c>
      <c r="B81" s="11">
        <v>77</v>
      </c>
      <c r="C81" s="18" t="s">
        <v>94</v>
      </c>
      <c r="D81" s="104">
        <v>19990</v>
      </c>
      <c r="E81" s="19">
        <v>13990</v>
      </c>
      <c r="F81" s="19">
        <v>13990</v>
      </c>
      <c r="G81" s="19">
        <v>13990</v>
      </c>
    </row>
    <row r="82" spans="1:7" ht="40.799999999999997">
      <c r="A82" t="s">
        <v>20</v>
      </c>
      <c r="B82" s="11">
        <v>78</v>
      </c>
      <c r="C82" s="18" t="s">
        <v>96</v>
      </c>
      <c r="D82" s="104">
        <v>19990</v>
      </c>
      <c r="E82" s="19">
        <v>13990</v>
      </c>
      <c r="F82" s="19">
        <v>13990</v>
      </c>
      <c r="G82" s="19">
        <v>13990</v>
      </c>
    </row>
    <row r="83" spans="1:7" ht="20.399999999999999">
      <c r="A83" t="s">
        <v>20</v>
      </c>
      <c r="B83" s="11">
        <v>79</v>
      </c>
      <c r="C83" s="12" t="s">
        <v>92</v>
      </c>
      <c r="D83" s="104">
        <v>3090</v>
      </c>
      <c r="E83" s="14">
        <v>2700</v>
      </c>
      <c r="F83" s="14">
        <v>2500</v>
      </c>
      <c r="G83" s="14">
        <v>2350</v>
      </c>
    </row>
    <row r="84" spans="1:7" ht="20.399999999999999">
      <c r="A84" t="s">
        <v>20</v>
      </c>
      <c r="B84" s="289">
        <v>80</v>
      </c>
      <c r="C84" s="12" t="s">
        <v>99</v>
      </c>
      <c r="D84" s="104">
        <v>8490</v>
      </c>
      <c r="E84" s="14">
        <v>7490</v>
      </c>
      <c r="F84" s="14">
        <v>6990</v>
      </c>
      <c r="G84" s="14">
        <v>6490</v>
      </c>
    </row>
    <row r="85" spans="1:7" ht="20.399999999999999">
      <c r="A85" t="s">
        <v>20</v>
      </c>
      <c r="B85" s="11">
        <v>81</v>
      </c>
      <c r="C85" s="12" t="s">
        <v>100</v>
      </c>
      <c r="D85" s="104">
        <v>9990</v>
      </c>
      <c r="E85" s="14">
        <v>9100</v>
      </c>
      <c r="F85" s="14">
        <v>8490</v>
      </c>
      <c r="G85" s="14">
        <v>7990</v>
      </c>
    </row>
    <row r="86" spans="1:7" ht="20.399999999999999">
      <c r="A86" t="s">
        <v>20</v>
      </c>
      <c r="B86" s="11">
        <v>82</v>
      </c>
      <c r="C86" s="12" t="s">
        <v>101</v>
      </c>
      <c r="D86" s="104">
        <v>24990</v>
      </c>
      <c r="E86" s="14">
        <v>22990</v>
      </c>
      <c r="F86" s="14">
        <v>22500</v>
      </c>
      <c r="G86" s="14">
        <v>21990</v>
      </c>
    </row>
    <row r="87" spans="1:7" ht="20.399999999999999">
      <c r="A87" t="s">
        <v>20</v>
      </c>
      <c r="B87" s="11">
        <v>83</v>
      </c>
      <c r="C87" s="12" t="s">
        <v>102</v>
      </c>
      <c r="D87" s="104">
        <v>1300</v>
      </c>
      <c r="E87" s="14">
        <v>990</v>
      </c>
      <c r="F87" s="14">
        <v>900</v>
      </c>
      <c r="G87" s="14">
        <v>780</v>
      </c>
    </row>
    <row r="88" spans="1:7" ht="20.399999999999999">
      <c r="A88" t="s">
        <v>20</v>
      </c>
      <c r="B88" s="11">
        <v>84</v>
      </c>
      <c r="C88" s="12" t="s">
        <v>104</v>
      </c>
      <c r="D88" s="104">
        <v>1300</v>
      </c>
      <c r="E88" s="14">
        <v>990</v>
      </c>
      <c r="F88" s="14">
        <v>900</v>
      </c>
      <c r="G88" s="14">
        <v>780</v>
      </c>
    </row>
    <row r="89" spans="1:7" ht="20.399999999999999">
      <c r="A89" t="s">
        <v>20</v>
      </c>
      <c r="B89" s="11">
        <v>85</v>
      </c>
      <c r="C89" s="12" t="s">
        <v>106</v>
      </c>
      <c r="D89" s="104">
        <v>1300</v>
      </c>
      <c r="E89" s="14">
        <v>990</v>
      </c>
      <c r="F89" s="14">
        <v>900</v>
      </c>
      <c r="G89" s="14">
        <v>780</v>
      </c>
    </row>
    <row r="90" spans="1:7" ht="20.399999999999999">
      <c r="A90" t="s">
        <v>20</v>
      </c>
      <c r="B90" s="11">
        <v>86</v>
      </c>
      <c r="C90" s="12" t="s">
        <v>108</v>
      </c>
      <c r="D90" s="104">
        <v>1300</v>
      </c>
      <c r="E90" s="14">
        <v>990</v>
      </c>
      <c r="F90" s="14">
        <v>900</v>
      </c>
      <c r="G90" s="14">
        <v>780</v>
      </c>
    </row>
    <row r="91" spans="1:7" ht="20.399999999999999">
      <c r="A91" t="s">
        <v>20</v>
      </c>
      <c r="B91" s="11">
        <v>87</v>
      </c>
      <c r="C91" s="12" t="s">
        <v>109</v>
      </c>
      <c r="D91" s="104">
        <v>1790</v>
      </c>
      <c r="E91" s="14">
        <v>1500</v>
      </c>
      <c r="F91" s="14">
        <v>1300</v>
      </c>
      <c r="G91" s="14">
        <v>1190</v>
      </c>
    </row>
    <row r="92" spans="1:7" ht="20.399999999999999">
      <c r="A92" t="s">
        <v>20</v>
      </c>
      <c r="B92" s="11">
        <v>88</v>
      </c>
      <c r="C92" s="12" t="s">
        <v>110</v>
      </c>
      <c r="D92" s="104">
        <v>2600</v>
      </c>
      <c r="E92" s="14">
        <v>1850</v>
      </c>
      <c r="F92" s="14">
        <v>1650</v>
      </c>
      <c r="G92" s="14">
        <v>1490</v>
      </c>
    </row>
    <row r="93" spans="1:7" ht="20.399999999999999">
      <c r="A93" t="s">
        <v>20</v>
      </c>
      <c r="B93" s="11">
        <v>89</v>
      </c>
      <c r="C93" s="12" t="s">
        <v>111</v>
      </c>
      <c r="D93" s="104">
        <v>1950</v>
      </c>
      <c r="E93" s="14">
        <v>1650</v>
      </c>
      <c r="F93" s="14">
        <v>1450</v>
      </c>
      <c r="G93" s="14">
        <v>1290</v>
      </c>
    </row>
    <row r="94" spans="1:7" ht="20.399999999999999">
      <c r="A94" t="s">
        <v>20</v>
      </c>
      <c r="B94" s="11">
        <v>90</v>
      </c>
      <c r="C94" s="12" t="s">
        <v>112</v>
      </c>
      <c r="D94" s="104">
        <v>1950</v>
      </c>
      <c r="E94" s="14">
        <v>1650</v>
      </c>
      <c r="F94" s="14">
        <v>1450</v>
      </c>
      <c r="G94" s="14">
        <v>1290</v>
      </c>
    </row>
    <row r="95" spans="1:7" ht="20.399999999999999">
      <c r="B95" s="11">
        <v>91</v>
      </c>
      <c r="C95" s="100" t="s">
        <v>510</v>
      </c>
      <c r="D95" s="107">
        <v>7400</v>
      </c>
      <c r="E95" s="101">
        <v>5490</v>
      </c>
      <c r="F95" s="101">
        <v>4990</v>
      </c>
      <c r="G95" s="101">
        <v>4500</v>
      </c>
    </row>
    <row r="96" spans="1:7" ht="20.399999999999999">
      <c r="A96" t="s">
        <v>20</v>
      </c>
      <c r="B96" s="11">
        <v>92</v>
      </c>
      <c r="C96" s="12" t="s">
        <v>113</v>
      </c>
      <c r="D96" s="104">
        <v>12990</v>
      </c>
      <c r="E96" s="14">
        <v>11990</v>
      </c>
      <c r="F96" s="14">
        <v>10390</v>
      </c>
      <c r="G96" s="14">
        <v>9790</v>
      </c>
    </row>
    <row r="97" spans="1:7" ht="20.399999999999999">
      <c r="A97" t="s">
        <v>20</v>
      </c>
      <c r="B97" s="11">
        <v>93</v>
      </c>
      <c r="C97" s="12" t="s">
        <v>114</v>
      </c>
      <c r="D97" s="104">
        <v>11990</v>
      </c>
      <c r="E97" s="14">
        <v>10990</v>
      </c>
      <c r="F97" s="14">
        <v>9390</v>
      </c>
      <c r="G97" s="14">
        <v>8790</v>
      </c>
    </row>
    <row r="98" spans="1:7" ht="20.399999999999999">
      <c r="A98" t="s">
        <v>20</v>
      </c>
      <c r="B98" s="11">
        <v>94</v>
      </c>
      <c r="C98" s="12" t="s">
        <v>115</v>
      </c>
      <c r="D98" s="104">
        <v>11500</v>
      </c>
      <c r="E98" s="14">
        <v>10990</v>
      </c>
      <c r="F98" s="14">
        <v>9990</v>
      </c>
      <c r="G98" s="14">
        <v>8990</v>
      </c>
    </row>
    <row r="99" spans="1:7" ht="40.799999999999997">
      <c r="A99" t="s">
        <v>20</v>
      </c>
      <c r="B99" s="11">
        <v>95</v>
      </c>
      <c r="C99" s="12" t="s">
        <v>116</v>
      </c>
      <c r="D99" s="104">
        <v>19990</v>
      </c>
      <c r="E99" s="14">
        <v>15490</v>
      </c>
      <c r="F99" s="14">
        <v>13700</v>
      </c>
      <c r="G99" s="14">
        <v>12990</v>
      </c>
    </row>
    <row r="100" spans="1:7" ht="20.399999999999999">
      <c r="A100" t="s">
        <v>20</v>
      </c>
      <c r="B100" s="11">
        <v>96</v>
      </c>
      <c r="C100" s="12" t="s">
        <v>117</v>
      </c>
      <c r="D100" s="104">
        <v>17500</v>
      </c>
      <c r="E100" s="14">
        <v>16500</v>
      </c>
      <c r="F100" s="14">
        <v>15500</v>
      </c>
      <c r="G100" s="14">
        <v>14990</v>
      </c>
    </row>
    <row r="101" spans="1:7" ht="20.399999999999999">
      <c r="A101" t="s">
        <v>20</v>
      </c>
      <c r="B101" s="11">
        <v>97</v>
      </c>
      <c r="C101" s="12" t="s">
        <v>118</v>
      </c>
      <c r="D101" s="104">
        <v>1750</v>
      </c>
      <c r="E101" s="14">
        <v>1500</v>
      </c>
      <c r="F101" s="14">
        <v>1390</v>
      </c>
      <c r="G101" s="14">
        <v>1290</v>
      </c>
    </row>
    <row r="102" spans="1:7" ht="20.399999999999999">
      <c r="A102" t="s">
        <v>20</v>
      </c>
      <c r="B102" s="11">
        <v>98</v>
      </c>
      <c r="C102" s="12" t="s">
        <v>119</v>
      </c>
      <c r="D102" s="104">
        <v>50</v>
      </c>
      <c r="E102" s="14">
        <v>50</v>
      </c>
      <c r="F102" s="14">
        <v>50</v>
      </c>
      <c r="G102" s="14">
        <v>45</v>
      </c>
    </row>
    <row r="103" spans="1:7" ht="20.399999999999999">
      <c r="A103" t="s">
        <v>20</v>
      </c>
      <c r="B103" s="11">
        <v>99</v>
      </c>
      <c r="C103" s="12" t="s">
        <v>120</v>
      </c>
      <c r="D103" s="104">
        <v>50</v>
      </c>
      <c r="E103" s="14">
        <v>50</v>
      </c>
      <c r="F103" s="14">
        <v>50</v>
      </c>
      <c r="G103" s="14">
        <v>45</v>
      </c>
    </row>
    <row r="104" spans="1:7" ht="20.399999999999999">
      <c r="A104" t="s">
        <v>20</v>
      </c>
      <c r="B104" s="11">
        <v>100</v>
      </c>
      <c r="C104" s="12" t="s">
        <v>121</v>
      </c>
      <c r="D104" s="104">
        <v>40</v>
      </c>
      <c r="E104" s="14">
        <v>40</v>
      </c>
      <c r="F104" s="14">
        <v>40</v>
      </c>
      <c r="G104" s="14">
        <v>40</v>
      </c>
    </row>
    <row r="105" spans="1:7" ht="20.399999999999999">
      <c r="A105" t="s">
        <v>20</v>
      </c>
      <c r="B105" s="11">
        <v>101</v>
      </c>
      <c r="C105" s="12" t="s">
        <v>122</v>
      </c>
      <c r="D105" s="104">
        <v>70</v>
      </c>
      <c r="E105" s="14">
        <v>70</v>
      </c>
      <c r="F105" s="14">
        <v>70</v>
      </c>
      <c r="G105" s="14">
        <v>70</v>
      </c>
    </row>
    <row r="106" spans="1:7" ht="20.399999999999999">
      <c r="A106" t="s">
        <v>20</v>
      </c>
      <c r="B106" s="11">
        <v>102</v>
      </c>
      <c r="C106" s="12" t="s">
        <v>124</v>
      </c>
      <c r="D106" s="108">
        <v>85</v>
      </c>
      <c r="E106" s="18">
        <v>85</v>
      </c>
      <c r="F106" s="18">
        <v>85</v>
      </c>
      <c r="G106" s="18">
        <v>85</v>
      </c>
    </row>
    <row r="107" spans="1:7" ht="20.399999999999999">
      <c r="A107" t="s">
        <v>20</v>
      </c>
      <c r="B107" s="11">
        <v>103</v>
      </c>
      <c r="C107" s="12" t="s">
        <v>125</v>
      </c>
      <c r="D107" s="104">
        <v>45</v>
      </c>
      <c r="E107" s="14">
        <v>45</v>
      </c>
      <c r="F107" s="14">
        <v>45</v>
      </c>
      <c r="G107" s="14">
        <v>45</v>
      </c>
    </row>
    <row r="108" spans="1:7" ht="40.799999999999997">
      <c r="A108" t="s">
        <v>20</v>
      </c>
      <c r="B108" s="11">
        <v>104</v>
      </c>
      <c r="C108" s="12" t="s">
        <v>126</v>
      </c>
      <c r="D108" s="104">
        <v>70</v>
      </c>
      <c r="E108" s="14">
        <v>70</v>
      </c>
      <c r="F108" s="14">
        <v>70</v>
      </c>
      <c r="G108" s="14">
        <v>70</v>
      </c>
    </row>
    <row r="109" spans="1:7" ht="40.799999999999997">
      <c r="A109" t="s">
        <v>20</v>
      </c>
      <c r="B109" s="11">
        <v>105</v>
      </c>
      <c r="C109" s="12" t="s">
        <v>437</v>
      </c>
      <c r="D109" s="104">
        <v>4000</v>
      </c>
      <c r="E109" s="14">
        <v>3500</v>
      </c>
      <c r="F109" s="14">
        <v>3200</v>
      </c>
      <c r="G109" s="14">
        <v>2990</v>
      </c>
    </row>
    <row r="110" spans="1:7" ht="40.799999999999997">
      <c r="A110" t="s">
        <v>20</v>
      </c>
      <c r="B110" s="11">
        <v>106</v>
      </c>
      <c r="C110" s="12" t="s">
        <v>438</v>
      </c>
      <c r="D110" s="104">
        <v>4000</v>
      </c>
      <c r="E110" s="14">
        <v>3500</v>
      </c>
      <c r="F110" s="14">
        <v>3200</v>
      </c>
      <c r="G110" s="14">
        <v>2990</v>
      </c>
    </row>
    <row r="111" spans="1:7" ht="41.4" customHeight="1">
      <c r="A111" t="s">
        <v>20</v>
      </c>
      <c r="B111" s="11">
        <v>107</v>
      </c>
      <c r="C111" s="12" t="s">
        <v>439</v>
      </c>
      <c r="D111" s="104">
        <v>20000</v>
      </c>
      <c r="E111" s="14">
        <v>18000</v>
      </c>
      <c r="F111" s="14">
        <v>16990</v>
      </c>
      <c r="G111" s="14">
        <v>15990</v>
      </c>
    </row>
    <row r="112" spans="1:7" ht="41.4" customHeight="1">
      <c r="A112" t="s">
        <v>20</v>
      </c>
      <c r="B112" s="11">
        <v>108</v>
      </c>
      <c r="C112" s="12" t="s">
        <v>127</v>
      </c>
      <c r="D112" s="104">
        <v>20000</v>
      </c>
      <c r="E112" s="14">
        <v>18000</v>
      </c>
      <c r="F112" s="14">
        <v>16990</v>
      </c>
      <c r="G112" s="14">
        <v>15990</v>
      </c>
    </row>
    <row r="113" spans="1:7" ht="22.2" customHeight="1">
      <c r="A113" t="s">
        <v>20</v>
      </c>
      <c r="B113" s="11">
        <v>109</v>
      </c>
      <c r="C113" s="20" t="s">
        <v>128</v>
      </c>
      <c r="D113" s="109">
        <v>4000</v>
      </c>
      <c r="E113" s="14">
        <v>3000</v>
      </c>
      <c r="F113" s="14">
        <v>2700</v>
      </c>
      <c r="G113" s="14">
        <v>2400</v>
      </c>
    </row>
    <row r="114" spans="1:7" ht="20.399999999999999">
      <c r="A114" t="s">
        <v>20</v>
      </c>
      <c r="B114" s="11">
        <v>110</v>
      </c>
      <c r="C114" s="20" t="s">
        <v>129</v>
      </c>
      <c r="D114" s="109">
        <v>4000</v>
      </c>
      <c r="E114" s="14">
        <v>3000</v>
      </c>
      <c r="F114" s="14">
        <v>2700</v>
      </c>
      <c r="G114" s="14">
        <v>2400</v>
      </c>
    </row>
    <row r="115" spans="1:7" ht="21.6" customHeight="1">
      <c r="A115" t="s">
        <v>20</v>
      </c>
      <c r="B115" s="11">
        <v>111</v>
      </c>
      <c r="C115" s="20" t="s">
        <v>130</v>
      </c>
      <c r="D115" s="109">
        <v>4000</v>
      </c>
      <c r="E115" s="14">
        <v>3000</v>
      </c>
      <c r="F115" s="14">
        <v>2700</v>
      </c>
      <c r="G115" s="14">
        <v>2400</v>
      </c>
    </row>
    <row r="116" spans="1:7" ht="19.8" customHeight="1">
      <c r="A116" t="s">
        <v>20</v>
      </c>
      <c r="B116" s="11">
        <v>112</v>
      </c>
      <c r="C116" s="20" t="s">
        <v>131</v>
      </c>
      <c r="D116" s="109">
        <v>4000</v>
      </c>
      <c r="E116" s="14">
        <v>3000</v>
      </c>
      <c r="F116" s="14">
        <v>2700</v>
      </c>
      <c r="G116" s="14">
        <v>2400</v>
      </c>
    </row>
    <row r="117" spans="1:7" ht="36">
      <c r="A117" t="s">
        <v>20</v>
      </c>
      <c r="B117" s="11">
        <v>113</v>
      </c>
      <c r="C117" s="20" t="s">
        <v>132</v>
      </c>
      <c r="D117" s="109">
        <v>4000</v>
      </c>
      <c r="E117" s="14">
        <v>3000</v>
      </c>
      <c r="F117" s="14">
        <v>2700</v>
      </c>
      <c r="G117" s="14">
        <v>2400</v>
      </c>
    </row>
    <row r="118" spans="1:7" ht="18" customHeight="1">
      <c r="A118" t="s">
        <v>20</v>
      </c>
      <c r="B118" s="11">
        <v>114</v>
      </c>
      <c r="C118" s="20" t="s">
        <v>133</v>
      </c>
      <c r="D118" s="109">
        <v>4000</v>
      </c>
      <c r="E118" s="14">
        <v>3000</v>
      </c>
      <c r="F118" s="14">
        <v>2700</v>
      </c>
      <c r="G118" s="14">
        <v>2400</v>
      </c>
    </row>
    <row r="119" spans="1:7" ht="18" customHeight="1">
      <c r="A119" t="s">
        <v>20</v>
      </c>
      <c r="B119" s="11">
        <v>115</v>
      </c>
      <c r="C119" s="20" t="s">
        <v>134</v>
      </c>
      <c r="D119" s="109">
        <v>4000</v>
      </c>
      <c r="E119" s="14">
        <v>3000</v>
      </c>
      <c r="F119" s="14">
        <v>2700</v>
      </c>
      <c r="G119" s="14">
        <v>2400</v>
      </c>
    </row>
    <row r="120" spans="1:7" ht="20.399999999999999" customHeight="1">
      <c r="A120" t="s">
        <v>20</v>
      </c>
      <c r="B120" s="11">
        <v>116</v>
      </c>
      <c r="C120" s="20" t="s">
        <v>135</v>
      </c>
      <c r="D120" s="109">
        <v>4800</v>
      </c>
      <c r="E120" s="14">
        <v>4200</v>
      </c>
      <c r="F120" s="14">
        <v>3500</v>
      </c>
      <c r="G120" s="14">
        <v>3000</v>
      </c>
    </row>
    <row r="121" spans="1:7" ht="36">
      <c r="A121" t="s">
        <v>20</v>
      </c>
      <c r="B121" s="11">
        <v>117</v>
      </c>
      <c r="C121" s="20" t="s">
        <v>136</v>
      </c>
      <c r="D121" s="109">
        <v>4800</v>
      </c>
      <c r="E121" s="14">
        <v>4200</v>
      </c>
      <c r="F121" s="14">
        <v>3500</v>
      </c>
      <c r="G121" s="14">
        <v>3000</v>
      </c>
    </row>
    <row r="122" spans="1:7" ht="36">
      <c r="A122" t="s">
        <v>20</v>
      </c>
      <c r="B122" s="11">
        <v>118</v>
      </c>
      <c r="C122" s="20" t="s">
        <v>137</v>
      </c>
      <c r="D122" s="109">
        <v>4800</v>
      </c>
      <c r="E122" s="14">
        <v>4200</v>
      </c>
      <c r="F122" s="14">
        <v>3500</v>
      </c>
      <c r="G122" s="14">
        <v>3000</v>
      </c>
    </row>
    <row r="123" spans="1:7" ht="36">
      <c r="A123" t="s">
        <v>20</v>
      </c>
      <c r="B123" s="11">
        <v>119</v>
      </c>
      <c r="C123" s="20" t="s">
        <v>138</v>
      </c>
      <c r="D123" s="109">
        <v>4800</v>
      </c>
      <c r="E123" s="14">
        <v>4200</v>
      </c>
      <c r="F123" s="14">
        <v>3500</v>
      </c>
      <c r="G123" s="14">
        <v>3000</v>
      </c>
    </row>
    <row r="124" spans="1:7" ht="36">
      <c r="A124" t="s">
        <v>20</v>
      </c>
      <c r="B124" s="11">
        <v>120</v>
      </c>
      <c r="C124" s="20" t="s">
        <v>440</v>
      </c>
      <c r="D124" s="109">
        <v>24000</v>
      </c>
      <c r="E124" s="14">
        <v>22000</v>
      </c>
      <c r="F124" s="14">
        <v>19000</v>
      </c>
      <c r="G124" s="14">
        <v>18000</v>
      </c>
    </row>
    <row r="125" spans="1:7" ht="36">
      <c r="A125" s="21" t="s">
        <v>20</v>
      </c>
      <c r="B125" s="11">
        <v>121</v>
      </c>
      <c r="C125" s="20" t="s">
        <v>140</v>
      </c>
      <c r="D125" s="110">
        <v>24000</v>
      </c>
      <c r="E125" s="14">
        <v>22000</v>
      </c>
      <c r="F125" s="14">
        <v>19000</v>
      </c>
      <c r="G125" s="14">
        <v>18000</v>
      </c>
    </row>
    <row r="126" spans="1:7" ht="20.399999999999999">
      <c r="A126" t="s">
        <v>20</v>
      </c>
      <c r="B126" s="11">
        <v>122</v>
      </c>
      <c r="C126" s="12" t="s">
        <v>141</v>
      </c>
      <c r="D126" s="104">
        <v>1750</v>
      </c>
      <c r="E126" s="14">
        <v>1300</v>
      </c>
      <c r="F126" s="14">
        <v>1200</v>
      </c>
      <c r="G126" s="14">
        <v>1150</v>
      </c>
    </row>
    <row r="127" spans="1:7" ht="20.399999999999999">
      <c r="A127" t="s">
        <v>20</v>
      </c>
      <c r="B127" s="11">
        <v>123</v>
      </c>
      <c r="C127" s="12" t="s">
        <v>142</v>
      </c>
      <c r="D127" s="104">
        <v>2000</v>
      </c>
      <c r="E127" s="14">
        <v>1600</v>
      </c>
      <c r="F127" s="14">
        <v>1500</v>
      </c>
      <c r="G127" s="14">
        <v>1400</v>
      </c>
    </row>
    <row r="128" spans="1:7" ht="20.399999999999999">
      <c r="A128" t="s">
        <v>20</v>
      </c>
      <c r="B128" s="11">
        <v>124</v>
      </c>
      <c r="C128" s="12" t="s">
        <v>143</v>
      </c>
      <c r="D128" s="104">
        <v>2350</v>
      </c>
      <c r="E128" s="14">
        <v>1950</v>
      </c>
      <c r="F128" s="14">
        <v>1750</v>
      </c>
      <c r="G128" s="14">
        <v>1650</v>
      </c>
    </row>
    <row r="129" spans="1:7" ht="20.399999999999999">
      <c r="A129" t="s">
        <v>20</v>
      </c>
      <c r="B129" s="11">
        <v>125</v>
      </c>
      <c r="C129" s="12" t="s">
        <v>144</v>
      </c>
      <c r="D129" s="104">
        <v>140</v>
      </c>
      <c r="E129" s="14">
        <v>120</v>
      </c>
      <c r="F129" s="14">
        <v>100</v>
      </c>
      <c r="G129" s="14">
        <v>90</v>
      </c>
    </row>
    <row r="130" spans="1:7" ht="20.399999999999999">
      <c r="A130" t="s">
        <v>20</v>
      </c>
      <c r="B130" s="11">
        <v>126</v>
      </c>
      <c r="C130" s="12" t="s">
        <v>145</v>
      </c>
      <c r="D130" s="104">
        <v>500</v>
      </c>
      <c r="E130" s="14">
        <v>500</v>
      </c>
      <c r="F130" s="14">
        <v>450</v>
      </c>
      <c r="G130" s="14">
        <v>440</v>
      </c>
    </row>
    <row r="131" spans="1:7" ht="20.399999999999999">
      <c r="A131" t="s">
        <v>20</v>
      </c>
      <c r="B131" s="11">
        <v>127</v>
      </c>
      <c r="C131" s="12" t="s">
        <v>146</v>
      </c>
      <c r="D131" s="104">
        <v>3690</v>
      </c>
      <c r="E131" s="14">
        <v>3690</v>
      </c>
      <c r="F131" s="14">
        <v>3490</v>
      </c>
      <c r="G131" s="14">
        <v>3450</v>
      </c>
    </row>
    <row r="132" spans="1:7" ht="40.799999999999997">
      <c r="A132" t="s">
        <v>20</v>
      </c>
      <c r="B132" s="11">
        <v>128</v>
      </c>
      <c r="C132" s="12" t="s">
        <v>147</v>
      </c>
      <c r="D132" s="104">
        <v>20990</v>
      </c>
      <c r="E132" s="14">
        <v>18990</v>
      </c>
      <c r="F132" s="14">
        <v>18450</v>
      </c>
      <c r="G132" s="14">
        <v>17990</v>
      </c>
    </row>
    <row r="133" spans="1:7" ht="40.799999999999997">
      <c r="A133" s="21" t="s">
        <v>20</v>
      </c>
      <c r="B133" s="11">
        <v>129</v>
      </c>
      <c r="C133" s="12" t="s">
        <v>149</v>
      </c>
      <c r="D133" s="108">
        <v>20990</v>
      </c>
      <c r="E133" s="14">
        <v>18990</v>
      </c>
      <c r="F133" s="14">
        <v>18450</v>
      </c>
      <c r="G133" s="14">
        <v>17990</v>
      </c>
    </row>
    <row r="134" spans="1:7" ht="40.799999999999997">
      <c r="A134" s="21" t="s">
        <v>20</v>
      </c>
      <c r="B134" s="11">
        <v>130</v>
      </c>
      <c r="C134" s="12" t="s">
        <v>151</v>
      </c>
      <c r="D134" s="108">
        <v>20990</v>
      </c>
      <c r="E134" s="14">
        <v>18990</v>
      </c>
      <c r="F134" s="14">
        <v>18450</v>
      </c>
      <c r="G134" s="14">
        <v>17990</v>
      </c>
    </row>
    <row r="135" spans="1:7" ht="40.799999999999997">
      <c r="A135" t="s">
        <v>20</v>
      </c>
      <c r="B135" s="11">
        <v>131</v>
      </c>
      <c r="C135" s="12" t="s">
        <v>152</v>
      </c>
      <c r="D135" s="104">
        <v>22990</v>
      </c>
      <c r="E135" s="14">
        <v>20990</v>
      </c>
      <c r="F135" s="14">
        <v>19990</v>
      </c>
      <c r="G135" s="14">
        <v>18990</v>
      </c>
    </row>
    <row r="136" spans="1:7" ht="40.799999999999997">
      <c r="A136" s="21" t="s">
        <v>20</v>
      </c>
      <c r="B136" s="11">
        <v>132</v>
      </c>
      <c r="C136" s="12" t="s">
        <v>154</v>
      </c>
      <c r="D136" s="108">
        <v>22990</v>
      </c>
      <c r="E136" s="14">
        <v>20990</v>
      </c>
      <c r="F136" s="14">
        <v>19990</v>
      </c>
      <c r="G136" s="14">
        <v>18990</v>
      </c>
    </row>
    <row r="137" spans="1:7" ht="20.399999999999999">
      <c r="A137" t="s">
        <v>20</v>
      </c>
      <c r="B137" s="11">
        <v>133</v>
      </c>
      <c r="C137" s="12" t="s">
        <v>155</v>
      </c>
      <c r="D137" s="104">
        <v>28990</v>
      </c>
      <c r="E137" s="14">
        <v>26500</v>
      </c>
      <c r="F137" s="14">
        <v>25500</v>
      </c>
      <c r="G137" s="14">
        <v>24500</v>
      </c>
    </row>
    <row r="138" spans="1:7" ht="20.399999999999999">
      <c r="A138" t="s">
        <v>20</v>
      </c>
      <c r="B138" s="11">
        <v>134</v>
      </c>
      <c r="C138" s="22" t="s">
        <v>156</v>
      </c>
      <c r="D138" s="104">
        <v>2990</v>
      </c>
      <c r="E138" s="14">
        <v>2490</v>
      </c>
      <c r="F138" s="14">
        <v>1950</v>
      </c>
      <c r="G138" s="14">
        <v>1850</v>
      </c>
    </row>
    <row r="139" spans="1:7" ht="20.399999999999999">
      <c r="A139" t="s">
        <v>20</v>
      </c>
      <c r="B139" s="11">
        <v>135</v>
      </c>
      <c r="C139" s="100" t="s">
        <v>157</v>
      </c>
      <c r="D139" s="107">
        <v>2990</v>
      </c>
      <c r="E139" s="101">
        <v>2490</v>
      </c>
      <c r="F139" s="101">
        <v>1950</v>
      </c>
      <c r="G139" s="101">
        <v>1850</v>
      </c>
    </row>
    <row r="140" spans="1:7" ht="22.8" customHeight="1">
      <c r="A140" t="s">
        <v>20</v>
      </c>
      <c r="B140" s="11">
        <v>136</v>
      </c>
      <c r="C140" s="23" t="s">
        <v>158</v>
      </c>
      <c r="D140" s="104">
        <v>2990</v>
      </c>
      <c r="E140" s="14">
        <v>2490</v>
      </c>
      <c r="F140" s="14">
        <v>1950</v>
      </c>
      <c r="G140" s="14">
        <v>1850</v>
      </c>
    </row>
    <row r="141" spans="1:7" ht="20.399999999999999">
      <c r="A141" t="s">
        <v>20</v>
      </c>
      <c r="B141" s="11">
        <v>137</v>
      </c>
      <c r="C141" s="22" t="s">
        <v>159</v>
      </c>
      <c r="D141" s="104">
        <v>2250</v>
      </c>
      <c r="E141" s="14">
        <v>1850</v>
      </c>
      <c r="F141" s="14">
        <v>1650</v>
      </c>
      <c r="G141" s="14">
        <v>1490</v>
      </c>
    </row>
    <row r="142" spans="1:7" ht="20.399999999999999">
      <c r="A142" t="s">
        <v>20</v>
      </c>
      <c r="B142" s="11">
        <v>138</v>
      </c>
      <c r="C142" s="23" t="s">
        <v>160</v>
      </c>
      <c r="D142" s="104">
        <v>2250</v>
      </c>
      <c r="E142" s="14">
        <v>1850</v>
      </c>
      <c r="F142" s="14">
        <v>1650</v>
      </c>
      <c r="G142" s="14">
        <v>1490</v>
      </c>
    </row>
    <row r="143" spans="1:7" ht="20.399999999999999">
      <c r="A143" t="s">
        <v>20</v>
      </c>
      <c r="B143" s="11">
        <v>139</v>
      </c>
      <c r="C143" s="23" t="s">
        <v>161</v>
      </c>
      <c r="D143" s="104">
        <v>2250</v>
      </c>
      <c r="E143" s="14">
        <v>1850</v>
      </c>
      <c r="F143" s="14">
        <v>1650</v>
      </c>
      <c r="G143" s="14">
        <v>1490</v>
      </c>
    </row>
    <row r="144" spans="1:7" ht="20.399999999999999">
      <c r="A144" t="s">
        <v>20</v>
      </c>
      <c r="B144" s="11">
        <v>140</v>
      </c>
      <c r="C144" s="23" t="s">
        <v>162</v>
      </c>
      <c r="D144" s="104">
        <v>2050</v>
      </c>
      <c r="E144" s="14">
        <v>1690</v>
      </c>
      <c r="F144" s="14">
        <v>1500</v>
      </c>
      <c r="G144" s="14">
        <v>1400</v>
      </c>
    </row>
    <row r="145" spans="1:7" ht="20.399999999999999">
      <c r="A145" t="s">
        <v>20</v>
      </c>
      <c r="B145" s="11">
        <v>141</v>
      </c>
      <c r="C145" s="23" t="s">
        <v>163</v>
      </c>
      <c r="D145" s="104">
        <v>2050</v>
      </c>
      <c r="E145" s="14">
        <v>1690</v>
      </c>
      <c r="F145" s="14">
        <v>1500</v>
      </c>
      <c r="G145" s="14">
        <v>1400</v>
      </c>
    </row>
    <row r="146" spans="1:7" ht="20.399999999999999">
      <c r="A146" t="s">
        <v>20</v>
      </c>
      <c r="B146" s="11">
        <v>142</v>
      </c>
      <c r="C146" s="22" t="s">
        <v>164</v>
      </c>
      <c r="D146" s="104">
        <v>2190</v>
      </c>
      <c r="E146" s="14">
        <v>1790</v>
      </c>
      <c r="F146" s="14">
        <v>1600</v>
      </c>
      <c r="G146" s="14">
        <v>1450</v>
      </c>
    </row>
    <row r="147" spans="1:7" ht="20.399999999999999">
      <c r="A147" t="s">
        <v>20</v>
      </c>
      <c r="B147" s="11">
        <v>143</v>
      </c>
      <c r="C147" s="23" t="s">
        <v>165</v>
      </c>
      <c r="D147" s="104">
        <v>2250</v>
      </c>
      <c r="E147" s="14">
        <v>1850</v>
      </c>
      <c r="F147" s="14">
        <v>1650</v>
      </c>
      <c r="G147" s="14">
        <v>1490</v>
      </c>
    </row>
    <row r="148" spans="1:7" ht="20.399999999999999">
      <c r="A148" t="s">
        <v>20</v>
      </c>
      <c r="B148" s="11">
        <v>144</v>
      </c>
      <c r="C148" s="22" t="s">
        <v>166</v>
      </c>
      <c r="D148" s="104">
        <v>2050</v>
      </c>
      <c r="E148" s="14">
        <v>1690</v>
      </c>
      <c r="F148" s="14">
        <v>1500</v>
      </c>
      <c r="G148" s="14">
        <v>1400</v>
      </c>
    </row>
    <row r="149" spans="1:7" ht="20.399999999999999">
      <c r="A149" t="s">
        <v>20</v>
      </c>
      <c r="B149" s="11">
        <v>145</v>
      </c>
      <c r="C149" s="23" t="s">
        <v>167</v>
      </c>
      <c r="D149" s="104">
        <v>2250</v>
      </c>
      <c r="E149" s="14">
        <v>1850</v>
      </c>
      <c r="F149" s="14">
        <v>1650</v>
      </c>
      <c r="G149" s="14">
        <v>1490</v>
      </c>
    </row>
    <row r="150" spans="1:7" ht="20.399999999999999">
      <c r="A150" t="s">
        <v>20</v>
      </c>
      <c r="B150" s="11">
        <v>146</v>
      </c>
      <c r="C150" s="23" t="s">
        <v>168</v>
      </c>
      <c r="D150" s="104">
        <v>2250</v>
      </c>
      <c r="E150" s="14">
        <v>1850</v>
      </c>
      <c r="F150" s="14">
        <v>1650</v>
      </c>
      <c r="G150" s="14">
        <v>1490</v>
      </c>
    </row>
    <row r="151" spans="1:7" ht="20.399999999999999">
      <c r="A151" t="s">
        <v>20</v>
      </c>
      <c r="B151" s="11">
        <v>147</v>
      </c>
      <c r="C151" s="22" t="s">
        <v>169</v>
      </c>
      <c r="D151" s="104">
        <v>1990</v>
      </c>
      <c r="E151" s="14">
        <v>1590</v>
      </c>
      <c r="F151" s="14">
        <v>1450</v>
      </c>
      <c r="G151" s="14">
        <v>1350</v>
      </c>
    </row>
    <row r="152" spans="1:7" ht="20.399999999999999">
      <c r="A152" t="s">
        <v>20</v>
      </c>
      <c r="B152" s="11">
        <v>148</v>
      </c>
      <c r="C152" s="23" t="s">
        <v>170</v>
      </c>
      <c r="D152" s="104">
        <v>1990</v>
      </c>
      <c r="E152" s="14">
        <v>1590</v>
      </c>
      <c r="F152" s="14">
        <v>1450</v>
      </c>
      <c r="G152" s="14">
        <v>1350</v>
      </c>
    </row>
    <row r="153" spans="1:7" ht="20.399999999999999">
      <c r="A153" t="s">
        <v>20</v>
      </c>
      <c r="B153" s="11">
        <v>149</v>
      </c>
      <c r="C153" s="22" t="s">
        <v>171</v>
      </c>
      <c r="D153" s="104">
        <v>1990</v>
      </c>
      <c r="E153" s="14">
        <v>1590</v>
      </c>
      <c r="F153" s="14">
        <v>1450</v>
      </c>
      <c r="G153" s="14">
        <v>1300</v>
      </c>
    </row>
    <row r="154" spans="1:7" ht="20.399999999999999">
      <c r="A154" t="s">
        <v>20</v>
      </c>
      <c r="B154" s="11">
        <v>150</v>
      </c>
      <c r="C154" s="23" t="s">
        <v>172</v>
      </c>
      <c r="D154" s="104">
        <v>1990</v>
      </c>
      <c r="E154" s="14">
        <v>1590</v>
      </c>
      <c r="F154" s="14">
        <v>1450</v>
      </c>
      <c r="G154" s="14">
        <v>1300</v>
      </c>
    </row>
    <row r="155" spans="1:7" ht="40.799999999999997">
      <c r="A155" t="s">
        <v>20</v>
      </c>
      <c r="B155" s="11">
        <v>151</v>
      </c>
      <c r="C155" s="23" t="s">
        <v>173</v>
      </c>
      <c r="D155" s="104">
        <v>5500</v>
      </c>
      <c r="E155" s="13"/>
      <c r="F155" s="13"/>
      <c r="G155" s="18"/>
    </row>
    <row r="156" spans="1:7" ht="20.399999999999999">
      <c r="A156" t="s">
        <v>20</v>
      </c>
      <c r="B156" s="11">
        <v>152</v>
      </c>
      <c r="C156" s="22" t="s">
        <v>174</v>
      </c>
      <c r="D156" s="104">
        <v>1350</v>
      </c>
      <c r="E156" s="14">
        <v>1150</v>
      </c>
      <c r="F156" s="14">
        <v>990</v>
      </c>
      <c r="G156" s="14">
        <v>900</v>
      </c>
    </row>
    <row r="157" spans="1:7" ht="40.799999999999997">
      <c r="A157" t="s">
        <v>20</v>
      </c>
      <c r="B157" s="11">
        <v>153</v>
      </c>
      <c r="C157" s="23" t="s">
        <v>175</v>
      </c>
      <c r="D157" s="104">
        <v>2250</v>
      </c>
      <c r="E157" s="14">
        <v>1790</v>
      </c>
      <c r="F157" s="14">
        <v>1590</v>
      </c>
      <c r="G157" s="14">
        <v>1350</v>
      </c>
    </row>
    <row r="158" spans="1:7" ht="40.799999999999997">
      <c r="A158" t="s">
        <v>20</v>
      </c>
      <c r="B158" s="11">
        <v>154</v>
      </c>
      <c r="C158" s="22" t="s">
        <v>176</v>
      </c>
      <c r="D158" s="104">
        <v>2250</v>
      </c>
      <c r="E158" s="14">
        <v>1790</v>
      </c>
      <c r="F158" s="14">
        <v>1590</v>
      </c>
      <c r="G158" s="14">
        <v>1350</v>
      </c>
    </row>
    <row r="159" spans="1:7" ht="40.799999999999997">
      <c r="A159" t="s">
        <v>20</v>
      </c>
      <c r="B159" s="11">
        <v>155</v>
      </c>
      <c r="C159" s="23" t="s">
        <v>177</v>
      </c>
      <c r="D159" s="104">
        <v>1850</v>
      </c>
      <c r="E159" s="14">
        <v>1400</v>
      </c>
      <c r="F159" s="14">
        <v>1150</v>
      </c>
      <c r="G159" s="14">
        <v>1100</v>
      </c>
    </row>
    <row r="160" spans="1:7" ht="40.799999999999997">
      <c r="A160" t="s">
        <v>20</v>
      </c>
      <c r="B160" s="11">
        <v>156</v>
      </c>
      <c r="C160" s="23" t="s">
        <v>178</v>
      </c>
      <c r="D160" s="104">
        <v>1350</v>
      </c>
      <c r="E160" s="14">
        <v>1150</v>
      </c>
      <c r="F160" s="14">
        <v>990</v>
      </c>
      <c r="G160" s="14">
        <v>900</v>
      </c>
    </row>
    <row r="161" spans="1:7" ht="20.399999999999999">
      <c r="A161" t="s">
        <v>20</v>
      </c>
      <c r="B161" s="11">
        <v>157</v>
      </c>
      <c r="C161" s="22" t="s">
        <v>179</v>
      </c>
      <c r="D161" s="104">
        <v>6150</v>
      </c>
      <c r="E161" s="13"/>
      <c r="F161" s="13"/>
      <c r="G161" s="18"/>
    </row>
    <row r="162" spans="1:7" ht="20.399999999999999">
      <c r="A162" t="s">
        <v>20</v>
      </c>
      <c r="B162" s="11">
        <v>158</v>
      </c>
      <c r="C162" s="23" t="s">
        <v>180</v>
      </c>
      <c r="D162" s="104">
        <v>22500</v>
      </c>
      <c r="E162" s="13"/>
      <c r="F162" s="13"/>
      <c r="G162" s="18"/>
    </row>
    <row r="163" spans="1:7" ht="20.399999999999999">
      <c r="A163" t="s">
        <v>20</v>
      </c>
      <c r="B163" s="11">
        <v>159</v>
      </c>
      <c r="C163" s="22" t="s">
        <v>181</v>
      </c>
      <c r="D163" s="104">
        <v>6500</v>
      </c>
      <c r="E163" s="13"/>
      <c r="F163" s="13"/>
      <c r="G163" s="18"/>
    </row>
    <row r="164" spans="1:7" ht="20.399999999999999">
      <c r="A164" t="s">
        <v>20</v>
      </c>
      <c r="B164" s="11">
        <v>160</v>
      </c>
      <c r="C164" s="23" t="s">
        <v>182</v>
      </c>
      <c r="D164" s="104">
        <v>22500</v>
      </c>
      <c r="E164" s="13"/>
      <c r="F164" s="13"/>
      <c r="G164" s="18"/>
    </row>
    <row r="165" spans="1:7" ht="20.399999999999999">
      <c r="A165" t="s">
        <v>20</v>
      </c>
      <c r="B165" s="11">
        <v>161</v>
      </c>
      <c r="C165" s="23" t="s">
        <v>183</v>
      </c>
      <c r="D165" s="104">
        <v>5500</v>
      </c>
      <c r="E165" s="13"/>
      <c r="F165" s="13"/>
      <c r="G165" s="18"/>
    </row>
    <row r="166" spans="1:7" ht="20.399999999999999">
      <c r="A166" t="s">
        <v>20</v>
      </c>
      <c r="B166" s="11">
        <v>162</v>
      </c>
      <c r="C166" s="22" t="s">
        <v>184</v>
      </c>
      <c r="D166" s="104">
        <v>1650</v>
      </c>
      <c r="E166" s="13"/>
      <c r="F166" s="13"/>
      <c r="G166" s="18"/>
    </row>
    <row r="167" spans="1:7" ht="40.799999999999997">
      <c r="A167" t="s">
        <v>20</v>
      </c>
      <c r="B167" s="11">
        <v>163</v>
      </c>
      <c r="C167" s="22" t="s">
        <v>186</v>
      </c>
      <c r="D167" s="104">
        <v>2900</v>
      </c>
      <c r="E167" s="13"/>
      <c r="F167" s="13"/>
      <c r="G167" s="18"/>
    </row>
    <row r="168" spans="1:7" ht="20.399999999999999">
      <c r="A168" t="s">
        <v>20</v>
      </c>
      <c r="B168" s="11">
        <v>164</v>
      </c>
      <c r="C168" s="23" t="s">
        <v>187</v>
      </c>
      <c r="D168" s="104">
        <v>9990</v>
      </c>
      <c r="E168" s="13"/>
      <c r="F168" s="13"/>
      <c r="G168" s="18"/>
    </row>
    <row r="169" spans="1:7" ht="40.799999999999997">
      <c r="A169" t="s">
        <v>20</v>
      </c>
      <c r="B169" s="11">
        <v>165</v>
      </c>
      <c r="C169" s="23" t="s">
        <v>188</v>
      </c>
      <c r="D169" s="104">
        <v>41500</v>
      </c>
      <c r="E169" s="13"/>
      <c r="F169" s="13"/>
      <c r="G169" s="18"/>
    </row>
    <row r="170" spans="1:7" ht="20.399999999999999">
      <c r="A170" t="s">
        <v>20</v>
      </c>
      <c r="B170" s="11">
        <v>166</v>
      </c>
      <c r="C170" s="22" t="s">
        <v>189</v>
      </c>
      <c r="D170" s="104">
        <v>44500</v>
      </c>
      <c r="E170" s="13"/>
      <c r="F170" s="13"/>
      <c r="G170" s="18"/>
    </row>
    <row r="171" spans="1:7" ht="20.399999999999999">
      <c r="A171" t="s">
        <v>20</v>
      </c>
      <c r="B171" s="11">
        <v>167</v>
      </c>
      <c r="C171" s="23" t="s">
        <v>190</v>
      </c>
      <c r="D171" s="104">
        <v>9040</v>
      </c>
      <c r="E171" s="13"/>
      <c r="F171" s="13"/>
      <c r="G171" s="18"/>
    </row>
    <row r="172" spans="1:7" ht="20.399999999999999">
      <c r="A172" t="s">
        <v>20</v>
      </c>
      <c r="B172" s="11">
        <v>168</v>
      </c>
      <c r="C172" s="22" t="s">
        <v>191</v>
      </c>
      <c r="D172" s="104">
        <v>62500</v>
      </c>
      <c r="E172" s="13"/>
      <c r="F172" s="13"/>
      <c r="G172" s="18"/>
    </row>
    <row r="173" spans="1:7" ht="20.399999999999999">
      <c r="A173" t="s">
        <v>20</v>
      </c>
      <c r="B173" s="11">
        <v>169</v>
      </c>
      <c r="C173" s="23" t="s">
        <v>192</v>
      </c>
      <c r="D173" s="104">
        <v>69500</v>
      </c>
      <c r="E173" s="13"/>
      <c r="F173" s="13"/>
      <c r="G173" s="18"/>
    </row>
    <row r="174" spans="1:7" ht="20.399999999999999">
      <c r="A174" t="s">
        <v>20</v>
      </c>
      <c r="B174" s="11">
        <v>170</v>
      </c>
      <c r="C174" s="23" t="s">
        <v>193</v>
      </c>
      <c r="D174" s="104">
        <v>61500</v>
      </c>
      <c r="E174" s="13"/>
      <c r="F174" s="13"/>
      <c r="G174" s="18"/>
    </row>
    <row r="175" spans="1:7" ht="20.399999999999999">
      <c r="A175" t="s">
        <v>20</v>
      </c>
      <c r="B175" s="11">
        <v>171</v>
      </c>
      <c r="C175" s="22" t="s">
        <v>194</v>
      </c>
      <c r="D175" s="104">
        <v>58500</v>
      </c>
      <c r="E175" s="13"/>
      <c r="F175" s="13"/>
      <c r="G175" s="18"/>
    </row>
    <row r="176" spans="1:7" ht="20.399999999999999">
      <c r="A176" t="s">
        <v>20</v>
      </c>
      <c r="B176" s="11">
        <v>172</v>
      </c>
      <c r="C176" s="23" t="s">
        <v>195</v>
      </c>
      <c r="D176" s="104">
        <v>12990</v>
      </c>
      <c r="E176" s="13"/>
      <c r="F176" s="13"/>
      <c r="G176" s="18"/>
    </row>
    <row r="177" spans="1:7" ht="20.399999999999999">
      <c r="A177" t="s">
        <v>20</v>
      </c>
      <c r="B177" s="11">
        <v>173</v>
      </c>
      <c r="C177" s="22" t="s">
        <v>196</v>
      </c>
      <c r="D177" s="104">
        <v>12990</v>
      </c>
      <c r="E177" s="13"/>
      <c r="F177" s="13"/>
      <c r="G177" s="18"/>
    </row>
    <row r="178" spans="1:7" ht="20.399999999999999">
      <c r="A178" t="s">
        <v>20</v>
      </c>
      <c r="B178" s="11">
        <v>174</v>
      </c>
      <c r="C178" s="23" t="s">
        <v>197</v>
      </c>
      <c r="D178" s="104">
        <v>18950</v>
      </c>
      <c r="E178" s="13"/>
      <c r="F178" s="13"/>
      <c r="G178" s="18"/>
    </row>
    <row r="179" spans="1:7" ht="40.799999999999997">
      <c r="A179" t="s">
        <v>20</v>
      </c>
      <c r="B179" s="11">
        <v>175</v>
      </c>
      <c r="C179" s="23" t="s">
        <v>198</v>
      </c>
      <c r="D179" s="104">
        <v>44000</v>
      </c>
      <c r="E179" s="13"/>
      <c r="F179" s="13"/>
      <c r="G179" s="18"/>
    </row>
    <row r="180" spans="1:7" ht="40.799999999999997">
      <c r="A180" t="s">
        <v>20</v>
      </c>
      <c r="B180" s="11">
        <v>176</v>
      </c>
      <c r="C180" s="22" t="s">
        <v>199</v>
      </c>
      <c r="D180" s="104">
        <v>46500</v>
      </c>
      <c r="E180" s="13"/>
      <c r="F180" s="13"/>
      <c r="G180" s="18"/>
    </row>
    <row r="181" spans="1:7" ht="40.799999999999997">
      <c r="A181" t="s">
        <v>20</v>
      </c>
      <c r="B181" s="11">
        <v>177</v>
      </c>
      <c r="C181" s="23" t="s">
        <v>200</v>
      </c>
      <c r="D181" s="104">
        <v>54500</v>
      </c>
      <c r="E181" s="13"/>
      <c r="F181" s="13"/>
      <c r="G181" s="18"/>
    </row>
    <row r="182" spans="1:7" ht="20.399999999999999">
      <c r="A182" t="s">
        <v>20</v>
      </c>
      <c r="B182" s="11">
        <v>178</v>
      </c>
      <c r="C182" s="22" t="s">
        <v>201</v>
      </c>
      <c r="D182" s="104">
        <v>11500</v>
      </c>
      <c r="E182" s="13"/>
      <c r="F182" s="13"/>
      <c r="G182" s="18"/>
    </row>
    <row r="183" spans="1:7" ht="20.399999999999999">
      <c r="A183" t="s">
        <v>20</v>
      </c>
      <c r="B183" s="11">
        <v>179</v>
      </c>
      <c r="C183" s="23" t="s">
        <v>202</v>
      </c>
      <c r="D183" s="104">
        <v>11020</v>
      </c>
      <c r="E183" s="13"/>
      <c r="F183" s="13"/>
      <c r="G183" s="18"/>
    </row>
    <row r="184" spans="1:7" ht="20.399999999999999">
      <c r="A184" t="s">
        <v>20</v>
      </c>
      <c r="B184" s="11">
        <v>180</v>
      </c>
      <c r="C184" s="23" t="s">
        <v>203</v>
      </c>
      <c r="D184" s="104">
        <v>6990</v>
      </c>
      <c r="E184" s="13"/>
      <c r="F184" s="13"/>
      <c r="G184" s="18"/>
    </row>
    <row r="185" spans="1:7" ht="20.399999999999999">
      <c r="A185" t="s">
        <v>20</v>
      </c>
      <c r="B185" s="11">
        <v>181</v>
      </c>
      <c r="C185" s="22" t="s">
        <v>204</v>
      </c>
      <c r="D185" s="104">
        <v>14550</v>
      </c>
      <c r="E185" s="13"/>
      <c r="F185" s="13"/>
      <c r="G185" s="18"/>
    </row>
    <row r="186" spans="1:7" ht="20.399999999999999">
      <c r="A186" t="s">
        <v>20</v>
      </c>
      <c r="B186" s="11">
        <v>182</v>
      </c>
      <c r="C186" s="23" t="s">
        <v>205</v>
      </c>
      <c r="D186" s="104">
        <v>19840</v>
      </c>
      <c r="E186" s="13"/>
      <c r="F186" s="13"/>
      <c r="G186" s="18"/>
    </row>
    <row r="187" spans="1:7" ht="20.399999999999999">
      <c r="A187" t="s">
        <v>20</v>
      </c>
      <c r="B187" s="11">
        <v>183</v>
      </c>
      <c r="C187" s="22" t="s">
        <v>206</v>
      </c>
      <c r="D187" s="104">
        <v>10500</v>
      </c>
      <c r="E187" s="13"/>
      <c r="F187" s="13"/>
      <c r="G187" s="18"/>
    </row>
    <row r="188" spans="1:7" ht="20.399999999999999">
      <c r="A188" t="s">
        <v>20</v>
      </c>
      <c r="B188" s="11">
        <v>184</v>
      </c>
      <c r="C188" s="23" t="s">
        <v>207</v>
      </c>
      <c r="D188" s="104">
        <v>32990</v>
      </c>
      <c r="E188" s="13"/>
      <c r="F188" s="13"/>
      <c r="G188" s="18"/>
    </row>
    <row r="189" spans="1:7" ht="20.399999999999999">
      <c r="A189" t="s">
        <v>20</v>
      </c>
      <c r="B189" s="11">
        <v>185</v>
      </c>
      <c r="C189" s="23" t="s">
        <v>185</v>
      </c>
      <c r="D189" s="104">
        <v>12500</v>
      </c>
      <c r="E189" s="13"/>
      <c r="F189" s="13"/>
      <c r="G189" s="18"/>
    </row>
    <row r="190" spans="1:7" ht="40.799999999999997">
      <c r="A190" t="s">
        <v>20</v>
      </c>
      <c r="B190" s="11">
        <v>186</v>
      </c>
      <c r="C190" s="22" t="s">
        <v>208</v>
      </c>
      <c r="D190" s="104">
        <v>29990</v>
      </c>
      <c r="E190" s="13"/>
      <c r="F190" s="13"/>
      <c r="G190" s="18"/>
    </row>
    <row r="191" spans="1:7" ht="20.399999999999999">
      <c r="A191" t="s">
        <v>20</v>
      </c>
      <c r="B191" s="11">
        <v>187</v>
      </c>
      <c r="C191" s="23" t="s">
        <v>209</v>
      </c>
      <c r="D191" s="104">
        <v>48000</v>
      </c>
      <c r="E191" s="13"/>
      <c r="F191" s="13"/>
      <c r="G191" s="18"/>
    </row>
    <row r="192" spans="1:7" ht="20.399999999999999">
      <c r="A192" t="s">
        <v>20</v>
      </c>
      <c r="B192" s="11">
        <v>188</v>
      </c>
      <c r="C192" s="22" t="s">
        <v>210</v>
      </c>
      <c r="D192" s="104">
        <v>6500</v>
      </c>
      <c r="E192" s="13"/>
      <c r="F192" s="13"/>
      <c r="G192" s="18"/>
    </row>
    <row r="193" spans="1:7" ht="20.399999999999999">
      <c r="A193" t="s">
        <v>20</v>
      </c>
      <c r="B193" s="11">
        <v>189</v>
      </c>
      <c r="C193" s="23" t="s">
        <v>211</v>
      </c>
      <c r="D193" s="104">
        <v>7000</v>
      </c>
      <c r="E193" s="13"/>
      <c r="F193" s="13"/>
      <c r="G193" s="18"/>
    </row>
    <row r="194" spans="1:7" ht="40.799999999999997">
      <c r="A194" t="s">
        <v>20</v>
      </c>
      <c r="B194" s="11">
        <v>190</v>
      </c>
      <c r="C194" s="288" t="s">
        <v>565</v>
      </c>
      <c r="D194" s="104">
        <v>18900</v>
      </c>
      <c r="E194" s="13"/>
      <c r="F194" s="13"/>
      <c r="G194" s="18"/>
    </row>
    <row r="195" spans="1:7" ht="40.799999999999997">
      <c r="B195" s="11">
        <v>191</v>
      </c>
      <c r="C195" s="288" t="s">
        <v>566</v>
      </c>
      <c r="D195" s="104">
        <v>18900</v>
      </c>
      <c r="E195" s="287"/>
      <c r="F195" s="287"/>
      <c r="G195" s="103"/>
    </row>
    <row r="196" spans="1:7" ht="20.399999999999999">
      <c r="B196" s="11"/>
      <c r="C196" s="22"/>
      <c r="D196" s="104"/>
      <c r="E196" s="14"/>
      <c r="F196" s="14"/>
      <c r="G196" s="14"/>
    </row>
    <row r="197" spans="1:7" ht="40.799999999999997">
      <c r="A197" t="s">
        <v>9</v>
      </c>
      <c r="B197" s="11">
        <v>1</v>
      </c>
      <c r="C197" s="23" t="s">
        <v>213</v>
      </c>
      <c r="D197" s="104">
        <v>6350</v>
      </c>
      <c r="E197" s="24">
        <v>5450</v>
      </c>
      <c r="F197" s="24">
        <v>4990</v>
      </c>
      <c r="G197" s="24"/>
    </row>
    <row r="198" spans="1:7" ht="40.799999999999997">
      <c r="A198" t="s">
        <v>9</v>
      </c>
      <c r="B198" s="17">
        <v>2</v>
      </c>
      <c r="C198" s="18" t="s">
        <v>214</v>
      </c>
      <c r="D198" s="104">
        <v>7150</v>
      </c>
      <c r="E198" s="24">
        <v>6350</v>
      </c>
      <c r="F198" s="24">
        <v>5750</v>
      </c>
      <c r="G198" s="24"/>
    </row>
    <row r="199" spans="1:7" ht="40.799999999999997">
      <c r="A199" t="s">
        <v>9</v>
      </c>
      <c r="B199" s="17">
        <v>3</v>
      </c>
      <c r="C199" s="18" t="s">
        <v>215</v>
      </c>
      <c r="D199" s="104">
        <v>8150</v>
      </c>
      <c r="E199" s="13">
        <v>7150</v>
      </c>
      <c r="F199" s="13">
        <v>6450</v>
      </c>
      <c r="G199" s="18"/>
    </row>
    <row r="200" spans="1:7" ht="40.799999999999997">
      <c r="A200" t="s">
        <v>9</v>
      </c>
      <c r="B200" s="11">
        <v>4</v>
      </c>
      <c r="C200" s="18" t="s">
        <v>216</v>
      </c>
      <c r="D200" s="104">
        <v>14900</v>
      </c>
      <c r="E200" s="13">
        <v>13950</v>
      </c>
      <c r="F200" s="13">
        <v>12990</v>
      </c>
      <c r="G200" s="18"/>
    </row>
    <row r="201" spans="1:7" ht="44.4">
      <c r="A201" t="s">
        <v>9</v>
      </c>
      <c r="B201" s="17">
        <v>5</v>
      </c>
      <c r="C201" s="25" t="s">
        <v>217</v>
      </c>
      <c r="D201" s="104">
        <v>8900</v>
      </c>
      <c r="E201" s="13">
        <v>7950</v>
      </c>
      <c r="F201" s="13">
        <v>7100</v>
      </c>
      <c r="G201" s="18"/>
    </row>
    <row r="202" spans="1:7" ht="44.4">
      <c r="A202" t="s">
        <v>9</v>
      </c>
      <c r="B202" s="17">
        <v>6</v>
      </c>
      <c r="C202" s="25" t="s">
        <v>218</v>
      </c>
      <c r="D202" s="104">
        <v>11800</v>
      </c>
      <c r="E202" s="13">
        <v>10800</v>
      </c>
      <c r="F202" s="13">
        <v>9990</v>
      </c>
      <c r="G202" s="18"/>
    </row>
    <row r="203" spans="1:7" ht="44.4">
      <c r="A203" t="s">
        <v>9</v>
      </c>
      <c r="B203" s="11">
        <v>7</v>
      </c>
      <c r="C203" s="25" t="s">
        <v>219</v>
      </c>
      <c r="D203" s="104">
        <v>11200</v>
      </c>
      <c r="E203" s="13">
        <v>10350</v>
      </c>
      <c r="F203" s="13">
        <v>9750</v>
      </c>
      <c r="G203" s="18"/>
    </row>
    <row r="204" spans="1:7" ht="40.799999999999997">
      <c r="A204" t="s">
        <v>9</v>
      </c>
      <c r="B204" s="17">
        <v>8</v>
      </c>
      <c r="C204" s="18" t="s">
        <v>220</v>
      </c>
      <c r="D204" s="104">
        <v>10000</v>
      </c>
      <c r="E204" s="13">
        <v>8900</v>
      </c>
      <c r="F204" s="13">
        <v>8290</v>
      </c>
      <c r="G204" s="18"/>
    </row>
    <row r="205" spans="1:7" ht="40.799999999999997">
      <c r="A205" t="s">
        <v>9</v>
      </c>
      <c r="B205" s="17">
        <v>9</v>
      </c>
      <c r="C205" s="18" t="s">
        <v>221</v>
      </c>
      <c r="D205" s="104">
        <v>7950</v>
      </c>
      <c r="E205" s="13">
        <v>7450</v>
      </c>
      <c r="F205" s="13">
        <v>6790</v>
      </c>
      <c r="G205" s="18"/>
    </row>
    <row r="206" spans="1:7" ht="40.799999999999997">
      <c r="A206" t="s">
        <v>9</v>
      </c>
      <c r="B206" s="11">
        <v>10</v>
      </c>
      <c r="C206" s="18" t="s">
        <v>222</v>
      </c>
      <c r="D206" s="104">
        <v>4500</v>
      </c>
      <c r="E206" s="13">
        <v>3990</v>
      </c>
      <c r="F206" s="13">
        <v>3490</v>
      </c>
      <c r="G206" s="18"/>
    </row>
    <row r="207" spans="1:7" ht="40.799999999999997">
      <c r="A207" t="s">
        <v>9</v>
      </c>
      <c r="B207" s="17">
        <v>11</v>
      </c>
      <c r="C207" s="18" t="s">
        <v>223</v>
      </c>
      <c r="D207" s="104">
        <v>12990</v>
      </c>
      <c r="E207" s="13">
        <v>11500</v>
      </c>
      <c r="F207" s="13">
        <v>10490</v>
      </c>
      <c r="G207" s="18"/>
    </row>
    <row r="208" spans="1:7" ht="20.399999999999999">
      <c r="A208" t="s">
        <v>9</v>
      </c>
      <c r="B208" s="17">
        <v>12</v>
      </c>
      <c r="C208" s="18" t="s">
        <v>224</v>
      </c>
      <c r="D208" s="104">
        <v>6350</v>
      </c>
      <c r="E208" s="13">
        <v>5450</v>
      </c>
      <c r="F208" s="13">
        <v>4990</v>
      </c>
      <c r="G208" s="18"/>
    </row>
    <row r="209" spans="1:7" ht="20.399999999999999">
      <c r="A209" t="s">
        <v>9</v>
      </c>
      <c r="B209" s="11">
        <v>13</v>
      </c>
      <c r="C209" s="18" t="s">
        <v>225</v>
      </c>
      <c r="D209" s="104">
        <v>7150</v>
      </c>
      <c r="E209" s="13">
        <v>6350</v>
      </c>
      <c r="F209" s="13">
        <v>5750</v>
      </c>
      <c r="G209" s="18"/>
    </row>
    <row r="210" spans="1:7" ht="40.799999999999997">
      <c r="A210" t="s">
        <v>9</v>
      </c>
      <c r="B210" s="17">
        <v>14</v>
      </c>
      <c r="C210" s="18" t="s">
        <v>226</v>
      </c>
      <c r="D210" s="104">
        <v>6800</v>
      </c>
      <c r="E210" s="13">
        <v>5990</v>
      </c>
      <c r="F210" s="13">
        <v>5400</v>
      </c>
      <c r="G210" s="18"/>
    </row>
    <row r="211" spans="1:7" ht="40.799999999999997">
      <c r="A211" t="s">
        <v>9</v>
      </c>
      <c r="B211" s="17">
        <v>15</v>
      </c>
      <c r="C211" s="18" t="s">
        <v>227</v>
      </c>
      <c r="D211" s="104">
        <v>8150</v>
      </c>
      <c r="E211" s="13">
        <v>7150</v>
      </c>
      <c r="F211" s="13">
        <v>6450</v>
      </c>
      <c r="G211" s="18"/>
    </row>
    <row r="212" spans="1:7" ht="40.799999999999997">
      <c r="A212" t="s">
        <v>9</v>
      </c>
      <c r="B212" s="11">
        <v>16</v>
      </c>
      <c r="C212" s="18" t="s">
        <v>228</v>
      </c>
      <c r="D212" s="104">
        <v>19700</v>
      </c>
      <c r="E212" s="13">
        <v>17990</v>
      </c>
      <c r="F212" s="13">
        <v>16990</v>
      </c>
      <c r="G212" s="18"/>
    </row>
    <row r="213" spans="1:7" ht="40.799999999999997">
      <c r="A213" t="s">
        <v>9</v>
      </c>
      <c r="B213" s="17">
        <v>17</v>
      </c>
      <c r="C213" s="18" t="s">
        <v>229</v>
      </c>
      <c r="D213" s="104">
        <v>13990</v>
      </c>
      <c r="E213" s="13">
        <v>13490</v>
      </c>
      <c r="F213" s="13">
        <v>12490</v>
      </c>
      <c r="G213" s="18"/>
    </row>
    <row r="214" spans="1:7" ht="20.399999999999999">
      <c r="A214" t="s">
        <v>9</v>
      </c>
      <c r="B214" s="17">
        <v>18</v>
      </c>
      <c r="C214" s="100" t="s">
        <v>513</v>
      </c>
      <c r="D214" s="107">
        <v>8990</v>
      </c>
      <c r="E214" s="13">
        <v>7400</v>
      </c>
      <c r="F214" s="13">
        <v>6500</v>
      </c>
      <c r="G214" s="103"/>
    </row>
    <row r="215" spans="1:7" ht="40.799999999999997">
      <c r="A215" t="s">
        <v>9</v>
      </c>
      <c r="B215" s="11">
        <v>19</v>
      </c>
      <c r="C215" s="18" t="s">
        <v>230</v>
      </c>
      <c r="D215" s="104">
        <v>6800</v>
      </c>
      <c r="E215" s="13">
        <v>5990</v>
      </c>
      <c r="F215" s="13">
        <v>5400</v>
      </c>
      <c r="G215" s="18"/>
    </row>
    <row r="216" spans="1:7" ht="20.399999999999999">
      <c r="A216" t="s">
        <v>9</v>
      </c>
      <c r="B216" s="17">
        <v>20</v>
      </c>
      <c r="C216" s="18" t="s">
        <v>231</v>
      </c>
      <c r="D216" s="104">
        <v>8150</v>
      </c>
      <c r="E216" s="13">
        <v>7150</v>
      </c>
      <c r="F216" s="13">
        <v>6450</v>
      </c>
      <c r="G216" s="18"/>
    </row>
    <row r="217" spans="1:7" ht="40.799999999999997">
      <c r="A217" t="s">
        <v>9</v>
      </c>
      <c r="B217" s="17">
        <v>21</v>
      </c>
      <c r="C217" s="18" t="s">
        <v>232</v>
      </c>
      <c r="D217" s="104">
        <v>7950</v>
      </c>
      <c r="E217" s="14">
        <v>7450</v>
      </c>
      <c r="F217" s="14">
        <v>6790</v>
      </c>
      <c r="G217" s="14"/>
    </row>
    <row r="218" spans="1:7" ht="40.799999999999997">
      <c r="A218" t="s">
        <v>9</v>
      </c>
      <c r="B218" s="11">
        <v>22</v>
      </c>
      <c r="C218" s="18" t="s">
        <v>233</v>
      </c>
      <c r="D218" s="104">
        <v>8850</v>
      </c>
      <c r="E218" s="14">
        <v>8100</v>
      </c>
      <c r="F218" s="14">
        <v>7490</v>
      </c>
      <c r="G218" s="14"/>
    </row>
    <row r="219" spans="1:7" ht="40.799999999999997">
      <c r="A219" t="s">
        <v>9</v>
      </c>
      <c r="B219" s="17">
        <v>23</v>
      </c>
      <c r="C219" s="18" t="s">
        <v>234</v>
      </c>
      <c r="D219" s="104">
        <v>6450</v>
      </c>
      <c r="E219" s="14">
        <v>5850</v>
      </c>
      <c r="F219" s="14">
        <v>5300</v>
      </c>
      <c r="G219" s="14"/>
    </row>
    <row r="220" spans="1:7" ht="20.399999999999999">
      <c r="A220" t="s">
        <v>9</v>
      </c>
      <c r="B220" s="17">
        <v>24</v>
      </c>
      <c r="C220" s="18" t="s">
        <v>235</v>
      </c>
      <c r="D220" s="104">
        <v>8850</v>
      </c>
      <c r="E220" s="14">
        <v>8100</v>
      </c>
      <c r="F220" s="14">
        <v>7490</v>
      </c>
      <c r="G220" s="14"/>
    </row>
    <row r="221" spans="1:7" ht="40.799999999999997">
      <c r="A221" t="s">
        <v>9</v>
      </c>
      <c r="B221" s="11">
        <v>25</v>
      </c>
      <c r="C221" s="18" t="s">
        <v>236</v>
      </c>
      <c r="D221" s="104">
        <v>8350</v>
      </c>
      <c r="E221" s="14">
        <v>7600</v>
      </c>
      <c r="F221" s="14">
        <v>7050</v>
      </c>
      <c r="G221" s="14"/>
    </row>
    <row r="222" spans="1:7" ht="40.799999999999997">
      <c r="A222" t="s">
        <v>9</v>
      </c>
      <c r="B222" s="17">
        <v>26</v>
      </c>
      <c r="C222" s="18" t="s">
        <v>237</v>
      </c>
      <c r="D222" s="104">
        <v>7150</v>
      </c>
      <c r="E222" s="14">
        <v>6350</v>
      </c>
      <c r="F222" s="14">
        <v>5750</v>
      </c>
      <c r="G222" s="14"/>
    </row>
    <row r="223" spans="1:7" ht="40.799999999999997">
      <c r="A223" t="s">
        <v>9</v>
      </c>
      <c r="B223" s="17">
        <v>27</v>
      </c>
      <c r="C223" s="18" t="s">
        <v>238</v>
      </c>
      <c r="D223" s="104">
        <v>6450</v>
      </c>
      <c r="E223" s="14">
        <v>5850</v>
      </c>
      <c r="F223" s="14">
        <v>5300</v>
      </c>
      <c r="G223" s="14"/>
    </row>
    <row r="224" spans="1:7" ht="20.399999999999999">
      <c r="A224" t="s">
        <v>9</v>
      </c>
      <c r="B224" s="11">
        <v>28</v>
      </c>
      <c r="C224" s="100" t="s">
        <v>514</v>
      </c>
      <c r="D224" s="107">
        <v>9990</v>
      </c>
      <c r="E224" s="14">
        <v>8990</v>
      </c>
      <c r="F224" s="14">
        <v>7500</v>
      </c>
      <c r="G224" s="101"/>
    </row>
    <row r="225" spans="1:7" ht="40.799999999999997">
      <c r="A225" t="s">
        <v>9</v>
      </c>
      <c r="B225" s="17">
        <v>29</v>
      </c>
      <c r="C225" s="18" t="s">
        <v>239</v>
      </c>
      <c r="D225" s="104">
        <v>22990</v>
      </c>
      <c r="E225" s="14">
        <v>19990</v>
      </c>
      <c r="F225" s="14">
        <v>19990</v>
      </c>
      <c r="G225" s="14"/>
    </row>
    <row r="226" spans="1:7" ht="40.799999999999997">
      <c r="A226" t="s">
        <v>9</v>
      </c>
      <c r="B226" s="17">
        <v>30</v>
      </c>
      <c r="C226" s="18" t="s">
        <v>240</v>
      </c>
      <c r="D226" s="104">
        <v>24990</v>
      </c>
      <c r="E226" s="14">
        <v>22990</v>
      </c>
      <c r="F226" s="14"/>
      <c r="G226" s="14"/>
    </row>
    <row r="227" spans="1:7" ht="40.799999999999997">
      <c r="A227" t="s">
        <v>9</v>
      </c>
      <c r="B227" s="11">
        <v>31</v>
      </c>
      <c r="C227" s="18" t="s">
        <v>241</v>
      </c>
      <c r="D227" s="104">
        <v>22990</v>
      </c>
      <c r="E227" s="14">
        <v>19990</v>
      </c>
      <c r="F227" s="14"/>
      <c r="G227" s="14"/>
    </row>
    <row r="228" spans="1:7" ht="61.2">
      <c r="A228" t="s">
        <v>9</v>
      </c>
      <c r="B228" s="17">
        <v>32</v>
      </c>
      <c r="C228" s="18" t="s">
        <v>242</v>
      </c>
      <c r="D228" s="104">
        <v>24990</v>
      </c>
      <c r="E228" s="14">
        <v>21990</v>
      </c>
      <c r="F228" s="14"/>
      <c r="G228" s="14"/>
    </row>
    <row r="229" spans="1:7" ht="40.799999999999997">
      <c r="A229" t="s">
        <v>9</v>
      </c>
      <c r="B229" s="17">
        <v>33</v>
      </c>
      <c r="C229" s="18" t="s">
        <v>243</v>
      </c>
      <c r="D229" s="104">
        <v>22990</v>
      </c>
      <c r="E229" s="14">
        <v>19990</v>
      </c>
      <c r="F229" s="14"/>
      <c r="G229" s="14"/>
    </row>
    <row r="230" spans="1:7" ht="61.2">
      <c r="A230" t="s">
        <v>9</v>
      </c>
      <c r="B230" s="11">
        <v>34</v>
      </c>
      <c r="C230" s="18" t="s">
        <v>244</v>
      </c>
      <c r="D230" s="104">
        <v>27990</v>
      </c>
      <c r="E230" s="14">
        <v>23990</v>
      </c>
      <c r="F230" s="14"/>
      <c r="G230" s="14"/>
    </row>
    <row r="231" spans="1:7" ht="40.799999999999997">
      <c r="A231" t="s">
        <v>9</v>
      </c>
      <c r="B231" s="17">
        <v>35</v>
      </c>
      <c r="C231" s="18" t="s">
        <v>245</v>
      </c>
      <c r="D231" s="104">
        <v>22990</v>
      </c>
      <c r="E231" s="14">
        <v>19990</v>
      </c>
      <c r="F231" s="14"/>
      <c r="G231" s="14"/>
    </row>
    <row r="232" spans="1:7" ht="40.799999999999997">
      <c r="A232" t="s">
        <v>9</v>
      </c>
      <c r="B232" s="17">
        <v>36</v>
      </c>
      <c r="C232" s="18" t="s">
        <v>246</v>
      </c>
      <c r="D232" s="104">
        <v>27990</v>
      </c>
      <c r="E232" s="14">
        <v>23990</v>
      </c>
      <c r="F232" s="14"/>
      <c r="G232" s="14"/>
    </row>
    <row r="233" spans="1:7" ht="61.2">
      <c r="A233" t="s">
        <v>9</v>
      </c>
      <c r="B233" s="11">
        <v>37</v>
      </c>
      <c r="C233" s="18" t="s">
        <v>247</v>
      </c>
      <c r="D233" s="104">
        <v>27990</v>
      </c>
      <c r="E233" s="14">
        <v>23990</v>
      </c>
      <c r="F233" s="14"/>
      <c r="G233" s="14"/>
    </row>
    <row r="234" spans="1:7" ht="61.2">
      <c r="A234" t="s">
        <v>9</v>
      </c>
      <c r="B234" s="17">
        <v>38</v>
      </c>
      <c r="C234" s="18" t="s">
        <v>248</v>
      </c>
      <c r="D234" s="104">
        <v>22990</v>
      </c>
      <c r="E234" s="14">
        <v>19990</v>
      </c>
      <c r="F234" s="14"/>
      <c r="G234" s="14"/>
    </row>
    <row r="235" spans="1:7" ht="20.399999999999999">
      <c r="A235" t="s">
        <v>9</v>
      </c>
      <c r="B235" s="17">
        <v>39</v>
      </c>
      <c r="C235" s="18" t="s">
        <v>249</v>
      </c>
      <c r="D235" s="104">
        <v>23990</v>
      </c>
      <c r="E235" s="14">
        <v>20990</v>
      </c>
      <c r="F235" s="14"/>
      <c r="G235" s="14"/>
    </row>
    <row r="236" spans="1:7" ht="20.399999999999999">
      <c r="B236" s="11">
        <v>40</v>
      </c>
      <c r="C236" s="100" t="s">
        <v>511</v>
      </c>
      <c r="D236" s="107">
        <v>36990</v>
      </c>
      <c r="E236" s="101"/>
      <c r="F236" s="101"/>
      <c r="G236" s="101"/>
    </row>
    <row r="237" spans="1:7" ht="39.6">
      <c r="B237" s="17">
        <v>41</v>
      </c>
      <c r="C237" s="100" t="s">
        <v>512</v>
      </c>
      <c r="D237" s="107">
        <v>69990</v>
      </c>
      <c r="E237" s="101"/>
      <c r="F237" s="101"/>
      <c r="G237" s="101"/>
    </row>
    <row r="238" spans="1:7" ht="19.8">
      <c r="B238" s="99"/>
      <c r="C238" s="100"/>
      <c r="D238" s="107"/>
      <c r="E238" s="101"/>
      <c r="F238" s="101"/>
      <c r="G238" s="101"/>
    </row>
    <row r="239" spans="1:7" ht="20.399999999999999">
      <c r="B239" s="17"/>
      <c r="C239" s="18"/>
      <c r="D239" s="104"/>
      <c r="E239" s="14"/>
      <c r="F239" s="14"/>
      <c r="G239" s="14"/>
    </row>
    <row r="240" spans="1:7" s="32" customFormat="1" ht="40.799999999999997">
      <c r="A240" t="s">
        <v>10</v>
      </c>
      <c r="B240" s="17">
        <v>1</v>
      </c>
      <c r="C240" s="18" t="s">
        <v>250</v>
      </c>
      <c r="D240" s="290">
        <v>27990</v>
      </c>
      <c r="E240" s="291">
        <v>24990</v>
      </c>
      <c r="F240" s="291"/>
      <c r="G240" s="291"/>
    </row>
    <row r="241" spans="1:7" s="32" customFormat="1" ht="40.799999999999997">
      <c r="A241" t="s">
        <v>10</v>
      </c>
      <c r="B241" s="17">
        <v>2</v>
      </c>
      <c r="C241" s="18" t="s">
        <v>251</v>
      </c>
      <c r="D241" s="290">
        <v>39990</v>
      </c>
      <c r="E241" s="291">
        <v>36990</v>
      </c>
      <c r="F241" s="291"/>
      <c r="G241" s="291"/>
    </row>
    <row r="242" spans="1:7" s="32" customFormat="1" ht="40.799999999999997">
      <c r="A242" t="s">
        <v>10</v>
      </c>
      <c r="B242" s="17">
        <v>3</v>
      </c>
      <c r="C242" s="18" t="s">
        <v>252</v>
      </c>
      <c r="D242" s="290">
        <v>23750</v>
      </c>
      <c r="E242" s="291"/>
      <c r="F242" s="291"/>
      <c r="G242" s="291"/>
    </row>
    <row r="243" spans="1:7" s="32" customFormat="1" ht="20.399999999999999">
      <c r="A243" t="s">
        <v>10</v>
      </c>
      <c r="B243" s="17">
        <v>4</v>
      </c>
      <c r="C243" s="18" t="s">
        <v>253</v>
      </c>
      <c r="D243" s="290">
        <v>14700</v>
      </c>
      <c r="E243" s="291"/>
      <c r="F243" s="291"/>
      <c r="G243" s="291"/>
    </row>
    <row r="244" spans="1:7" s="32" customFormat="1" ht="20.399999999999999">
      <c r="A244" t="s">
        <v>10</v>
      </c>
      <c r="B244" s="17">
        <v>5</v>
      </c>
      <c r="C244" s="18" t="s">
        <v>254</v>
      </c>
      <c r="D244" s="290">
        <v>2100</v>
      </c>
      <c r="E244" s="291"/>
      <c r="F244" s="291"/>
      <c r="G244" s="291"/>
    </row>
    <row r="245" spans="1:7" s="32" customFormat="1" ht="20.399999999999999">
      <c r="A245" t="s">
        <v>10</v>
      </c>
      <c r="B245" s="17">
        <v>6</v>
      </c>
      <c r="C245" s="18" t="s">
        <v>255</v>
      </c>
      <c r="D245" s="290">
        <v>8800</v>
      </c>
      <c r="E245" s="291"/>
      <c r="F245" s="291"/>
      <c r="G245" s="291"/>
    </row>
    <row r="246" spans="1:7" s="32" customFormat="1" ht="40.799999999999997">
      <c r="A246" t="s">
        <v>10</v>
      </c>
      <c r="B246" s="17">
        <v>7</v>
      </c>
      <c r="C246" s="18" t="s">
        <v>256</v>
      </c>
      <c r="D246" s="290">
        <v>8000</v>
      </c>
      <c r="E246" s="291"/>
      <c r="F246" s="291"/>
      <c r="G246" s="291"/>
    </row>
    <row r="247" spans="1:7" s="32" customFormat="1" ht="20.399999999999999">
      <c r="A247" t="s">
        <v>10</v>
      </c>
      <c r="B247" s="17">
        <v>8</v>
      </c>
      <c r="C247" s="18" t="s">
        <v>257</v>
      </c>
      <c r="D247" s="290">
        <v>1700</v>
      </c>
      <c r="E247" s="291"/>
      <c r="F247" s="291"/>
      <c r="G247" s="291"/>
    </row>
    <row r="248" spans="1:7" s="32" customFormat="1" ht="40.799999999999997">
      <c r="A248" t="s">
        <v>10</v>
      </c>
      <c r="B248" s="17">
        <v>9</v>
      </c>
      <c r="C248" s="18" t="s">
        <v>258</v>
      </c>
      <c r="D248" s="290">
        <v>3450</v>
      </c>
      <c r="E248" s="291"/>
      <c r="F248" s="291"/>
      <c r="G248" s="291"/>
    </row>
    <row r="249" spans="1:7" s="32" customFormat="1" ht="20.399999999999999">
      <c r="A249" t="s">
        <v>10</v>
      </c>
      <c r="B249" s="17">
        <v>10</v>
      </c>
      <c r="C249" s="18" t="s">
        <v>259</v>
      </c>
      <c r="D249" s="290">
        <v>1250</v>
      </c>
      <c r="E249" s="291"/>
      <c r="F249" s="291"/>
      <c r="G249" s="291"/>
    </row>
    <row r="250" spans="1:7" s="32" customFormat="1" ht="40.799999999999997">
      <c r="A250"/>
      <c r="B250" s="17">
        <v>11</v>
      </c>
      <c r="C250" s="18" t="s">
        <v>260</v>
      </c>
      <c r="D250" s="290">
        <v>4000</v>
      </c>
      <c r="E250" s="291"/>
      <c r="F250" s="291"/>
      <c r="G250" s="291"/>
    </row>
    <row r="251" spans="1:7" s="32" customFormat="1" ht="20.399999999999999">
      <c r="A251"/>
      <c r="B251" s="17">
        <v>12</v>
      </c>
      <c r="C251" s="18" t="s">
        <v>425</v>
      </c>
      <c r="D251" s="290">
        <v>1000</v>
      </c>
      <c r="E251" s="292"/>
      <c r="F251" s="292"/>
      <c r="G251" s="292"/>
    </row>
    <row r="252" spans="1:7" s="32" customFormat="1" ht="40.799999999999997">
      <c r="A252" t="s">
        <v>10</v>
      </c>
      <c r="B252" s="17">
        <v>13</v>
      </c>
      <c r="C252" s="18" t="s">
        <v>261</v>
      </c>
      <c r="D252" s="290">
        <v>9500</v>
      </c>
      <c r="E252" s="291"/>
      <c r="F252" s="291"/>
      <c r="G252" s="291"/>
    </row>
    <row r="253" spans="1:7" s="32" customFormat="1" ht="20.399999999999999">
      <c r="A253" t="s">
        <v>10</v>
      </c>
      <c r="B253" s="17">
        <v>14</v>
      </c>
      <c r="C253" s="18" t="s">
        <v>262</v>
      </c>
      <c r="D253" s="293">
        <v>11000</v>
      </c>
      <c r="E253" s="291"/>
      <c r="F253" s="291"/>
      <c r="G253" s="291"/>
    </row>
    <row r="254" spans="1:7" s="32" customFormat="1" ht="20.399999999999999">
      <c r="A254" t="s">
        <v>10</v>
      </c>
      <c r="B254" s="17">
        <v>15</v>
      </c>
      <c r="C254" s="18" t="s">
        <v>263</v>
      </c>
      <c r="D254" s="293">
        <v>12800</v>
      </c>
      <c r="E254" s="291"/>
      <c r="F254" s="291"/>
      <c r="G254" s="291"/>
    </row>
    <row r="255" spans="1:7" s="32" customFormat="1" ht="40.799999999999997">
      <c r="A255" t="s">
        <v>10</v>
      </c>
      <c r="B255" s="17">
        <v>16</v>
      </c>
      <c r="C255" s="18" t="s">
        <v>264</v>
      </c>
      <c r="D255" s="293">
        <v>16990</v>
      </c>
      <c r="E255" s="291"/>
      <c r="F255" s="291"/>
      <c r="G255" s="291"/>
    </row>
    <row r="256" spans="1:7" s="32" customFormat="1" ht="40.799999999999997">
      <c r="A256" t="s">
        <v>10</v>
      </c>
      <c r="B256" s="17">
        <v>17</v>
      </c>
      <c r="C256" s="18" t="s">
        <v>265</v>
      </c>
      <c r="D256" s="293">
        <v>18990</v>
      </c>
      <c r="E256" s="291"/>
      <c r="F256" s="291"/>
      <c r="G256" s="291"/>
    </row>
    <row r="257" spans="1:7" s="32" customFormat="1" ht="40.799999999999997">
      <c r="A257" t="s">
        <v>10</v>
      </c>
      <c r="B257" s="17">
        <v>18</v>
      </c>
      <c r="C257" s="18" t="s">
        <v>266</v>
      </c>
      <c r="D257" s="293">
        <v>24990</v>
      </c>
      <c r="E257" s="291"/>
      <c r="F257" s="291"/>
      <c r="G257" s="291"/>
    </row>
    <row r="258" spans="1:7" ht="40.799999999999997">
      <c r="A258" t="s">
        <v>10</v>
      </c>
      <c r="B258" s="17">
        <v>19</v>
      </c>
      <c r="C258" s="18" t="s">
        <v>267</v>
      </c>
      <c r="D258" s="293">
        <v>16990</v>
      </c>
      <c r="E258" s="291"/>
      <c r="F258" s="291"/>
      <c r="G258" s="291"/>
    </row>
    <row r="259" spans="1:7" ht="40.799999999999997">
      <c r="A259" t="s">
        <v>10</v>
      </c>
      <c r="B259" s="17">
        <v>20</v>
      </c>
      <c r="C259" s="18" t="s">
        <v>268</v>
      </c>
      <c r="D259" s="293">
        <v>13500</v>
      </c>
      <c r="E259" s="291"/>
      <c r="F259" s="291"/>
      <c r="G259" s="291"/>
    </row>
    <row r="260" spans="1:7" ht="40.799999999999997">
      <c r="A260" t="s">
        <v>10</v>
      </c>
      <c r="B260" s="17">
        <v>21</v>
      </c>
      <c r="C260" s="18" t="s">
        <v>269</v>
      </c>
      <c r="D260" s="293">
        <v>3890</v>
      </c>
      <c r="E260" s="291"/>
      <c r="F260" s="291"/>
      <c r="G260" s="291"/>
    </row>
    <row r="261" spans="1:7" ht="20.399999999999999">
      <c r="A261" t="s">
        <v>10</v>
      </c>
      <c r="B261" s="17">
        <v>22</v>
      </c>
      <c r="C261" s="18" t="s">
        <v>270</v>
      </c>
      <c r="D261" s="293">
        <v>300</v>
      </c>
      <c r="E261" s="291"/>
      <c r="F261" s="291"/>
      <c r="G261" s="291"/>
    </row>
    <row r="262" spans="1:7" ht="40.799999999999997">
      <c r="A262" t="s">
        <v>10</v>
      </c>
      <c r="B262" s="17">
        <v>23</v>
      </c>
      <c r="C262" s="18" t="s">
        <v>271</v>
      </c>
      <c r="D262" s="293">
        <v>1600</v>
      </c>
      <c r="E262" s="291"/>
      <c r="F262" s="291"/>
      <c r="G262" s="291"/>
    </row>
    <row r="263" spans="1:7" ht="40.799999999999997">
      <c r="A263" t="s">
        <v>10</v>
      </c>
      <c r="B263" s="17">
        <v>24</v>
      </c>
      <c r="C263" s="18" t="s">
        <v>272</v>
      </c>
      <c r="D263" s="293">
        <v>1790</v>
      </c>
      <c r="E263" s="291"/>
      <c r="F263" s="291"/>
      <c r="G263" s="291"/>
    </row>
    <row r="264" spans="1:7" ht="40.799999999999997">
      <c r="A264" t="s">
        <v>10</v>
      </c>
      <c r="B264" s="17">
        <v>25</v>
      </c>
      <c r="C264" s="18" t="s">
        <v>273</v>
      </c>
      <c r="D264" s="293">
        <v>1800</v>
      </c>
      <c r="E264" s="291"/>
      <c r="F264" s="291"/>
      <c r="G264" s="291"/>
    </row>
    <row r="265" spans="1:7" ht="40.799999999999997">
      <c r="A265" t="s">
        <v>10</v>
      </c>
      <c r="B265" s="17">
        <v>26</v>
      </c>
      <c r="C265" s="18" t="s">
        <v>274</v>
      </c>
      <c r="D265" s="293">
        <v>2200</v>
      </c>
      <c r="E265" s="291"/>
      <c r="F265" s="291"/>
      <c r="G265" s="291"/>
    </row>
    <row r="266" spans="1:7" ht="19.8">
      <c r="B266" s="99">
        <v>27</v>
      </c>
      <c r="C266" s="100" t="s">
        <v>562</v>
      </c>
      <c r="D266" s="294">
        <v>1250</v>
      </c>
      <c r="E266" s="292"/>
      <c r="F266" s="292"/>
      <c r="G266" s="292"/>
    </row>
    <row r="267" spans="1:7" ht="20.399999999999999">
      <c r="A267" t="s">
        <v>10</v>
      </c>
      <c r="B267" s="99">
        <v>28</v>
      </c>
      <c r="C267" s="18" t="s">
        <v>560</v>
      </c>
      <c r="D267" s="293">
        <v>1250</v>
      </c>
      <c r="E267" s="292"/>
      <c r="F267" s="292"/>
      <c r="G267" s="292"/>
    </row>
    <row r="268" spans="1:7" ht="20.399999999999999">
      <c r="A268" t="s">
        <v>10</v>
      </c>
      <c r="B268" s="17">
        <v>29</v>
      </c>
      <c r="C268" s="18" t="s">
        <v>561</v>
      </c>
      <c r="D268" s="293">
        <v>1400</v>
      </c>
      <c r="E268" s="291"/>
      <c r="F268" s="291"/>
      <c r="G268" s="291"/>
    </row>
    <row r="269" spans="1:7" ht="20.399999999999999">
      <c r="A269" t="s">
        <v>10</v>
      </c>
      <c r="B269" s="26">
        <v>30</v>
      </c>
      <c r="C269" s="18" t="s">
        <v>276</v>
      </c>
      <c r="D269" s="293">
        <v>1400</v>
      </c>
      <c r="E269" s="295"/>
      <c r="F269" s="295"/>
      <c r="G269" s="295"/>
    </row>
    <row r="270" spans="1:7" ht="20.399999999999999">
      <c r="A270" t="s">
        <v>10</v>
      </c>
      <c r="B270" s="17">
        <v>31</v>
      </c>
      <c r="C270" s="18" t="s">
        <v>277</v>
      </c>
      <c r="D270" s="293">
        <v>1500</v>
      </c>
      <c r="E270" s="291"/>
      <c r="F270" s="291"/>
      <c r="G270" s="291"/>
    </row>
    <row r="271" spans="1:7" ht="20.399999999999999">
      <c r="A271" t="s">
        <v>10</v>
      </c>
      <c r="B271" s="17">
        <v>32</v>
      </c>
      <c r="C271" s="18" t="s">
        <v>278</v>
      </c>
      <c r="D271" s="293">
        <v>1600</v>
      </c>
      <c r="E271" s="291"/>
      <c r="F271" s="291"/>
      <c r="G271" s="291"/>
    </row>
    <row r="272" spans="1:7" ht="20.399999999999999">
      <c r="A272" t="s">
        <v>10</v>
      </c>
      <c r="B272" s="17">
        <v>33</v>
      </c>
      <c r="C272" s="18" t="s">
        <v>279</v>
      </c>
      <c r="D272" s="293">
        <v>2700</v>
      </c>
      <c r="E272" s="291"/>
      <c r="F272" s="291"/>
      <c r="G272" s="291"/>
    </row>
    <row r="273" spans="1:7" ht="40.799999999999997">
      <c r="A273" t="s">
        <v>10</v>
      </c>
      <c r="B273" s="17">
        <v>34</v>
      </c>
      <c r="C273" s="18" t="s">
        <v>280</v>
      </c>
      <c r="D273" s="293">
        <v>3200</v>
      </c>
      <c r="E273" s="291"/>
      <c r="F273" s="291"/>
      <c r="G273" s="291"/>
    </row>
    <row r="274" spans="1:7" ht="20.399999999999999">
      <c r="A274" t="s">
        <v>10</v>
      </c>
      <c r="B274" s="17">
        <v>35</v>
      </c>
      <c r="C274" s="18" t="s">
        <v>281</v>
      </c>
      <c r="D274" s="293">
        <v>900</v>
      </c>
      <c r="E274" s="291"/>
      <c r="F274" s="291"/>
      <c r="G274" s="291"/>
    </row>
    <row r="275" spans="1:7" ht="20.399999999999999">
      <c r="A275" t="s">
        <v>10</v>
      </c>
      <c r="B275" s="17">
        <v>36</v>
      </c>
      <c r="C275" s="18" t="s">
        <v>294</v>
      </c>
      <c r="D275" s="293">
        <v>2100</v>
      </c>
      <c r="E275" s="292"/>
      <c r="F275" s="292"/>
      <c r="G275" s="292"/>
    </row>
    <row r="276" spans="1:7" ht="20.399999999999999">
      <c r="A276" t="s">
        <v>10</v>
      </c>
      <c r="B276" s="17">
        <v>37</v>
      </c>
      <c r="C276" s="18" t="s">
        <v>293</v>
      </c>
      <c r="D276" s="293">
        <v>1700</v>
      </c>
      <c r="E276" s="292"/>
      <c r="F276" s="292"/>
      <c r="G276" s="292"/>
    </row>
    <row r="277" spans="1:7" ht="20.399999999999999">
      <c r="A277" t="s">
        <v>10</v>
      </c>
      <c r="B277" s="17">
        <v>38</v>
      </c>
      <c r="C277" s="18" t="s">
        <v>315</v>
      </c>
      <c r="D277" s="293">
        <v>1000</v>
      </c>
      <c r="E277" s="292"/>
      <c r="F277" s="292"/>
      <c r="G277" s="292"/>
    </row>
    <row r="278" spans="1:7" ht="20.399999999999999">
      <c r="A278" t="s">
        <v>10</v>
      </c>
      <c r="B278" s="17">
        <v>39</v>
      </c>
      <c r="C278" s="18" t="s">
        <v>316</v>
      </c>
      <c r="D278" s="293">
        <v>1300</v>
      </c>
      <c r="E278" s="292"/>
      <c r="F278" s="292"/>
      <c r="G278" s="292"/>
    </row>
    <row r="279" spans="1:7" ht="20.399999999999999">
      <c r="A279" t="s">
        <v>10</v>
      </c>
      <c r="B279" s="17">
        <v>40</v>
      </c>
      <c r="C279" s="18" t="s">
        <v>381</v>
      </c>
      <c r="D279" s="290">
        <v>11500</v>
      </c>
      <c r="E279" s="292"/>
      <c r="F279" s="292"/>
      <c r="G279" s="292"/>
    </row>
    <row r="280" spans="1:7" ht="20.399999999999999">
      <c r="A280" t="s">
        <v>10</v>
      </c>
      <c r="B280" s="17">
        <v>41</v>
      </c>
      <c r="C280" s="18" t="s">
        <v>382</v>
      </c>
      <c r="D280" s="290">
        <v>13500</v>
      </c>
      <c r="E280" s="292"/>
      <c r="F280" s="292"/>
      <c r="G280" s="292"/>
    </row>
    <row r="281" spans="1:7" ht="39.6">
      <c r="A281" t="s">
        <v>10</v>
      </c>
      <c r="B281" s="99">
        <v>42</v>
      </c>
      <c r="C281" s="100" t="s">
        <v>563</v>
      </c>
      <c r="D281" s="294">
        <v>15500</v>
      </c>
      <c r="E281" s="292"/>
      <c r="F281" s="292"/>
      <c r="G281" s="292"/>
    </row>
    <row r="282" spans="1:7" ht="20.399999999999999">
      <c r="A282" t="s">
        <v>10</v>
      </c>
      <c r="B282" s="17">
        <v>43</v>
      </c>
      <c r="C282" s="18" t="s">
        <v>317</v>
      </c>
      <c r="D282" s="293">
        <v>2200</v>
      </c>
      <c r="E282" s="292"/>
      <c r="F282" s="292"/>
      <c r="G282" s="292"/>
    </row>
    <row r="283" spans="1:7" ht="20.399999999999999">
      <c r="A283" t="s">
        <v>10</v>
      </c>
      <c r="B283" s="17">
        <v>44</v>
      </c>
      <c r="C283" s="18" t="s">
        <v>318</v>
      </c>
      <c r="D283" s="293">
        <v>3000</v>
      </c>
      <c r="E283" s="292"/>
      <c r="F283" s="292"/>
      <c r="G283" s="292"/>
    </row>
    <row r="284" spans="1:7" ht="20.399999999999999">
      <c r="A284" t="s">
        <v>10</v>
      </c>
      <c r="B284" s="99">
        <v>45</v>
      </c>
      <c r="C284" s="18" t="s">
        <v>292</v>
      </c>
      <c r="D284" s="293">
        <v>6200</v>
      </c>
      <c r="E284" s="292"/>
      <c r="F284" s="292"/>
      <c r="G284" s="292"/>
    </row>
    <row r="285" spans="1:7" ht="40.799999999999997">
      <c r="A285" t="s">
        <v>10</v>
      </c>
      <c r="B285" s="17">
        <v>46</v>
      </c>
      <c r="C285" s="18" t="s">
        <v>282</v>
      </c>
      <c r="D285" s="293">
        <v>6000</v>
      </c>
      <c r="E285" s="292"/>
      <c r="F285" s="292"/>
      <c r="G285" s="292"/>
    </row>
    <row r="286" spans="1:7" ht="20.399999999999999">
      <c r="A286" t="s">
        <v>10</v>
      </c>
      <c r="B286" s="17">
        <v>47</v>
      </c>
      <c r="C286" s="18" t="s">
        <v>283</v>
      </c>
      <c r="D286" s="293">
        <v>6500</v>
      </c>
      <c r="E286" s="292"/>
      <c r="F286" s="292"/>
      <c r="G286" s="292"/>
    </row>
    <row r="287" spans="1:7" ht="20.399999999999999">
      <c r="A287" t="s">
        <v>10</v>
      </c>
      <c r="B287" s="99">
        <v>48</v>
      </c>
      <c r="C287" s="18" t="s">
        <v>284</v>
      </c>
      <c r="D287" s="293">
        <v>6500</v>
      </c>
      <c r="E287" s="292"/>
      <c r="F287" s="292"/>
      <c r="G287" s="292"/>
    </row>
    <row r="288" spans="1:7" ht="20.399999999999999">
      <c r="A288" t="s">
        <v>10</v>
      </c>
      <c r="B288" s="17">
        <v>49</v>
      </c>
      <c r="C288" s="18" t="s">
        <v>285</v>
      </c>
      <c r="D288" s="293">
        <v>4500</v>
      </c>
      <c r="E288" s="292"/>
      <c r="F288" s="292"/>
      <c r="G288" s="292"/>
    </row>
    <row r="289" spans="1:7" ht="20.399999999999999">
      <c r="A289" t="s">
        <v>10</v>
      </c>
      <c r="B289" s="17">
        <v>50</v>
      </c>
      <c r="C289" s="18" t="s">
        <v>286</v>
      </c>
      <c r="D289" s="293">
        <v>5500</v>
      </c>
      <c r="E289" s="292"/>
      <c r="F289" s="292"/>
      <c r="G289" s="292"/>
    </row>
    <row r="290" spans="1:7" ht="20.399999999999999">
      <c r="A290" t="s">
        <v>10</v>
      </c>
      <c r="B290" s="99">
        <v>51</v>
      </c>
      <c r="C290" s="18" t="s">
        <v>295</v>
      </c>
      <c r="D290" s="293">
        <v>3800</v>
      </c>
      <c r="E290" s="292"/>
      <c r="F290" s="292"/>
      <c r="G290" s="292"/>
    </row>
    <row r="291" spans="1:7" ht="20.399999999999999">
      <c r="A291" t="s">
        <v>10</v>
      </c>
      <c r="B291" s="17">
        <v>52</v>
      </c>
      <c r="C291" s="18" t="s">
        <v>296</v>
      </c>
      <c r="D291" s="293">
        <v>3500</v>
      </c>
      <c r="E291" s="292"/>
      <c r="F291" s="292"/>
      <c r="G291" s="292"/>
    </row>
    <row r="292" spans="1:7" ht="20.399999999999999">
      <c r="A292" t="s">
        <v>10</v>
      </c>
      <c r="B292" s="17">
        <v>53</v>
      </c>
      <c r="C292" s="18" t="s">
        <v>297</v>
      </c>
      <c r="D292" s="293">
        <v>3750</v>
      </c>
      <c r="E292" s="292"/>
      <c r="F292" s="292"/>
      <c r="G292" s="292"/>
    </row>
    <row r="293" spans="1:7" ht="20.399999999999999">
      <c r="A293" t="s">
        <v>10</v>
      </c>
      <c r="B293" s="99">
        <v>54</v>
      </c>
      <c r="C293" s="18" t="s">
        <v>298</v>
      </c>
      <c r="D293" s="293">
        <v>2900</v>
      </c>
      <c r="E293" s="292"/>
      <c r="F293" s="292"/>
      <c r="G293" s="292"/>
    </row>
    <row r="294" spans="1:7" ht="20.399999999999999">
      <c r="A294" t="s">
        <v>10</v>
      </c>
      <c r="B294" s="17">
        <v>55</v>
      </c>
      <c r="C294" s="18" t="s">
        <v>299</v>
      </c>
      <c r="D294" s="293">
        <v>1850</v>
      </c>
      <c r="E294" s="292"/>
      <c r="F294" s="292"/>
      <c r="G294" s="292"/>
    </row>
    <row r="295" spans="1:7" ht="20.399999999999999">
      <c r="A295" t="s">
        <v>10</v>
      </c>
      <c r="B295" s="17">
        <v>56</v>
      </c>
      <c r="C295" s="18" t="s">
        <v>300</v>
      </c>
      <c r="D295" s="293">
        <v>3500</v>
      </c>
      <c r="E295" s="292"/>
      <c r="F295" s="292"/>
      <c r="G295" s="292"/>
    </row>
    <row r="296" spans="1:7" ht="20.399999999999999">
      <c r="A296" t="s">
        <v>10</v>
      </c>
      <c r="B296" s="99">
        <v>57</v>
      </c>
      <c r="C296" s="18" t="s">
        <v>301</v>
      </c>
      <c r="D296" s="293">
        <v>2500</v>
      </c>
      <c r="E296" s="292"/>
      <c r="F296" s="292"/>
      <c r="G296" s="292"/>
    </row>
    <row r="297" spans="1:7" ht="20.399999999999999">
      <c r="A297" t="s">
        <v>10</v>
      </c>
      <c r="B297" s="17">
        <v>58</v>
      </c>
      <c r="C297" s="18" t="s">
        <v>302</v>
      </c>
      <c r="D297" s="293">
        <v>2500</v>
      </c>
      <c r="E297" s="292"/>
      <c r="F297" s="292"/>
      <c r="G297" s="292"/>
    </row>
    <row r="298" spans="1:7" ht="40.799999999999997">
      <c r="A298" t="s">
        <v>10</v>
      </c>
      <c r="B298" s="17">
        <v>59</v>
      </c>
      <c r="C298" s="18" t="s">
        <v>303</v>
      </c>
      <c r="D298" s="293">
        <v>4500</v>
      </c>
      <c r="E298" s="292"/>
      <c r="F298" s="292"/>
      <c r="G298" s="292"/>
    </row>
    <row r="299" spans="1:7" ht="40.799999999999997">
      <c r="A299" t="s">
        <v>10</v>
      </c>
      <c r="B299" s="99">
        <v>60</v>
      </c>
      <c r="C299" s="18" t="s">
        <v>304</v>
      </c>
      <c r="D299" s="293">
        <v>14990</v>
      </c>
      <c r="E299" s="292"/>
      <c r="F299" s="292"/>
      <c r="G299" s="292"/>
    </row>
    <row r="300" spans="1:7" ht="40.799999999999997">
      <c r="A300" t="s">
        <v>10</v>
      </c>
      <c r="B300" s="17">
        <v>61</v>
      </c>
      <c r="C300" s="18" t="s">
        <v>305</v>
      </c>
      <c r="D300" s="293">
        <v>14990</v>
      </c>
      <c r="E300" s="291"/>
      <c r="F300" s="291"/>
      <c r="G300" s="291"/>
    </row>
    <row r="301" spans="1:7" ht="20.399999999999999">
      <c r="A301" t="s">
        <v>10</v>
      </c>
      <c r="B301" s="17">
        <v>62</v>
      </c>
      <c r="C301" s="18" t="s">
        <v>306</v>
      </c>
      <c r="D301" s="293">
        <v>2800</v>
      </c>
      <c r="E301" s="291"/>
      <c r="F301" s="291"/>
      <c r="G301" s="291"/>
    </row>
    <row r="302" spans="1:7" ht="20.399999999999999">
      <c r="A302" t="s">
        <v>10</v>
      </c>
      <c r="B302" s="99">
        <v>63</v>
      </c>
      <c r="C302" s="18" t="s">
        <v>307</v>
      </c>
      <c r="D302" s="293">
        <v>2700</v>
      </c>
      <c r="E302" s="292"/>
      <c r="F302" s="292"/>
      <c r="G302" s="292"/>
    </row>
    <row r="303" spans="1:7" ht="20.399999999999999">
      <c r="A303" t="s">
        <v>10</v>
      </c>
      <c r="B303" s="17">
        <v>64</v>
      </c>
      <c r="C303" s="18" t="s">
        <v>413</v>
      </c>
      <c r="D303" s="290">
        <v>2800</v>
      </c>
      <c r="E303" s="292"/>
      <c r="F303" s="292"/>
      <c r="G303" s="292"/>
    </row>
    <row r="304" spans="1:7" ht="20.399999999999999">
      <c r="A304" t="s">
        <v>10</v>
      </c>
      <c r="B304" s="17">
        <v>65</v>
      </c>
      <c r="C304" s="18" t="s">
        <v>308</v>
      </c>
      <c r="D304" s="293">
        <v>8300</v>
      </c>
      <c r="E304" s="292"/>
      <c r="F304" s="292"/>
      <c r="G304" s="292"/>
    </row>
    <row r="305" spans="1:7" ht="20.399999999999999">
      <c r="A305" t="s">
        <v>10</v>
      </c>
      <c r="B305" s="99">
        <v>66</v>
      </c>
      <c r="C305" s="18" t="s">
        <v>309</v>
      </c>
      <c r="D305" s="293">
        <v>9500</v>
      </c>
      <c r="E305" s="292"/>
      <c r="F305" s="292"/>
      <c r="G305" s="292"/>
    </row>
    <row r="306" spans="1:7" ht="20.399999999999999">
      <c r="A306" t="s">
        <v>10</v>
      </c>
      <c r="B306" s="17">
        <v>67</v>
      </c>
      <c r="C306" s="100" t="s">
        <v>515</v>
      </c>
      <c r="D306" s="294">
        <v>29990</v>
      </c>
      <c r="E306" s="291"/>
      <c r="F306" s="291"/>
      <c r="G306" s="291"/>
    </row>
    <row r="307" spans="1:7" ht="20.399999999999999">
      <c r="A307" t="s">
        <v>10</v>
      </c>
      <c r="B307" s="17">
        <v>68</v>
      </c>
      <c r="C307" s="100" t="s">
        <v>516</v>
      </c>
      <c r="D307" s="294">
        <v>12500</v>
      </c>
      <c r="E307" s="292"/>
      <c r="F307" s="292"/>
      <c r="G307" s="292"/>
    </row>
    <row r="308" spans="1:7" ht="20.399999999999999">
      <c r="A308" t="s">
        <v>10</v>
      </c>
      <c r="B308" s="99">
        <v>69</v>
      </c>
      <c r="C308" s="18" t="s">
        <v>310</v>
      </c>
      <c r="D308" s="293">
        <v>10000</v>
      </c>
      <c r="E308" s="292"/>
      <c r="F308" s="292"/>
      <c r="G308" s="292"/>
    </row>
    <row r="309" spans="1:7" ht="20.399999999999999">
      <c r="A309" t="s">
        <v>10</v>
      </c>
      <c r="B309" s="17">
        <v>70</v>
      </c>
      <c r="C309" s="18" t="s">
        <v>312</v>
      </c>
      <c r="D309" s="293">
        <v>3500</v>
      </c>
      <c r="E309" s="292"/>
      <c r="F309" s="292"/>
      <c r="G309" s="292"/>
    </row>
    <row r="310" spans="1:7" ht="20.399999999999999">
      <c r="A310" t="s">
        <v>10</v>
      </c>
      <c r="B310" s="17">
        <v>71</v>
      </c>
      <c r="C310" s="18" t="s">
        <v>313</v>
      </c>
      <c r="D310" s="293">
        <v>2900</v>
      </c>
      <c r="E310" s="291"/>
      <c r="F310" s="291"/>
      <c r="G310" s="291"/>
    </row>
    <row r="311" spans="1:7" ht="20.399999999999999">
      <c r="A311" t="s">
        <v>10</v>
      </c>
      <c r="B311" s="99">
        <v>72</v>
      </c>
      <c r="C311" s="18" t="s">
        <v>403</v>
      </c>
      <c r="D311" s="290">
        <v>1050</v>
      </c>
      <c r="E311" s="292"/>
      <c r="F311" s="292"/>
      <c r="G311" s="292"/>
    </row>
    <row r="312" spans="1:7" ht="20.399999999999999">
      <c r="A312" t="s">
        <v>10</v>
      </c>
      <c r="B312" s="17">
        <v>73</v>
      </c>
      <c r="C312" s="18" t="s">
        <v>404</v>
      </c>
      <c r="D312" s="290">
        <v>1000</v>
      </c>
      <c r="E312" s="292"/>
      <c r="F312" s="292"/>
      <c r="G312" s="292"/>
    </row>
    <row r="313" spans="1:7" ht="20.399999999999999">
      <c r="A313" t="s">
        <v>10</v>
      </c>
      <c r="B313" s="17">
        <v>74</v>
      </c>
      <c r="C313" s="18" t="s">
        <v>405</v>
      </c>
      <c r="D313" s="290">
        <v>1050</v>
      </c>
      <c r="E313" s="292"/>
      <c r="F313" s="292"/>
      <c r="G313" s="292"/>
    </row>
    <row r="314" spans="1:7" ht="20.399999999999999">
      <c r="A314" t="s">
        <v>10</v>
      </c>
      <c r="B314" s="99">
        <v>75</v>
      </c>
      <c r="C314" s="18" t="s">
        <v>411</v>
      </c>
      <c r="D314" s="290">
        <v>1500</v>
      </c>
      <c r="E314" s="296"/>
      <c r="F314" s="296"/>
      <c r="G314" s="296"/>
    </row>
    <row r="315" spans="1:7" ht="20.399999999999999">
      <c r="A315" t="s">
        <v>10</v>
      </c>
      <c r="B315" s="17">
        <v>76</v>
      </c>
      <c r="C315" s="18" t="s">
        <v>412</v>
      </c>
      <c r="D315" s="290">
        <v>1500</v>
      </c>
      <c r="E315" s="296"/>
      <c r="F315" s="296"/>
      <c r="G315" s="296"/>
    </row>
    <row r="316" spans="1:7" ht="20.399999999999999">
      <c r="A316" t="s">
        <v>10</v>
      </c>
      <c r="B316" s="17">
        <v>77</v>
      </c>
      <c r="C316" s="18" t="s">
        <v>321</v>
      </c>
      <c r="D316" s="293">
        <v>1050</v>
      </c>
      <c r="E316" s="297"/>
      <c r="F316" s="297"/>
      <c r="G316" s="297"/>
    </row>
    <row r="317" spans="1:7" ht="20.399999999999999">
      <c r="A317" t="s">
        <v>10</v>
      </c>
      <c r="B317" s="99">
        <v>78</v>
      </c>
      <c r="C317" s="18" t="s">
        <v>322</v>
      </c>
      <c r="D317" s="293">
        <v>1250</v>
      </c>
      <c r="E317" s="297"/>
      <c r="F317" s="297"/>
      <c r="G317" s="297"/>
    </row>
    <row r="318" spans="1:7" ht="20.399999999999999">
      <c r="A318" t="s">
        <v>10</v>
      </c>
      <c r="B318" s="17">
        <v>79</v>
      </c>
      <c r="C318" s="18" t="s">
        <v>323</v>
      </c>
      <c r="D318" s="293">
        <v>1400</v>
      </c>
      <c r="E318" s="297"/>
      <c r="F318" s="297"/>
      <c r="G318" s="297"/>
    </row>
    <row r="319" spans="1:7" ht="20.399999999999999">
      <c r="A319" t="s">
        <v>10</v>
      </c>
      <c r="B319" s="17">
        <v>80</v>
      </c>
      <c r="C319" s="18" t="s">
        <v>324</v>
      </c>
      <c r="D319" s="293">
        <v>1700</v>
      </c>
      <c r="E319" s="297"/>
      <c r="F319" s="297"/>
      <c r="G319" s="297"/>
    </row>
    <row r="320" spans="1:7" ht="20.399999999999999">
      <c r="A320" t="s">
        <v>10</v>
      </c>
      <c r="B320" s="99">
        <v>81</v>
      </c>
      <c r="C320" s="18" t="s">
        <v>325</v>
      </c>
      <c r="D320" s="293">
        <v>2200</v>
      </c>
      <c r="E320" s="297"/>
      <c r="F320" s="297"/>
      <c r="G320" s="297"/>
    </row>
    <row r="321" spans="1:7" ht="20.399999999999999">
      <c r="A321" t="s">
        <v>10</v>
      </c>
      <c r="B321" s="17">
        <v>82</v>
      </c>
      <c r="C321" s="18" t="s">
        <v>326</v>
      </c>
      <c r="D321" s="293">
        <v>1700</v>
      </c>
      <c r="E321" s="297"/>
      <c r="F321" s="297"/>
      <c r="G321" s="297"/>
    </row>
    <row r="322" spans="1:7" ht="20.399999999999999">
      <c r="A322" t="s">
        <v>10</v>
      </c>
      <c r="B322" s="17">
        <v>83</v>
      </c>
      <c r="C322" s="18" t="s">
        <v>327</v>
      </c>
      <c r="D322" s="293">
        <v>650</v>
      </c>
      <c r="E322" s="297"/>
      <c r="F322" s="297"/>
      <c r="G322" s="297"/>
    </row>
    <row r="323" spans="1:7" ht="20.399999999999999">
      <c r="A323" t="s">
        <v>10</v>
      </c>
      <c r="B323" s="99">
        <v>84</v>
      </c>
      <c r="C323" s="18" t="s">
        <v>328</v>
      </c>
      <c r="D323" s="293">
        <v>1600</v>
      </c>
      <c r="E323" s="297"/>
      <c r="F323" s="297"/>
      <c r="G323" s="297"/>
    </row>
    <row r="324" spans="1:7" ht="20.399999999999999">
      <c r="A324" t="s">
        <v>10</v>
      </c>
      <c r="B324" s="17">
        <v>85</v>
      </c>
      <c r="C324" s="18" t="s">
        <v>329</v>
      </c>
      <c r="D324" s="293">
        <v>1450</v>
      </c>
      <c r="E324" s="297"/>
      <c r="F324" s="297"/>
      <c r="G324" s="297"/>
    </row>
    <row r="325" spans="1:7" ht="20.399999999999999">
      <c r="A325" t="s">
        <v>10</v>
      </c>
      <c r="B325" s="17">
        <v>86</v>
      </c>
      <c r="C325" s="18" t="s">
        <v>330</v>
      </c>
      <c r="D325" s="293">
        <v>1850</v>
      </c>
      <c r="E325" s="297"/>
      <c r="F325" s="297"/>
      <c r="G325" s="297"/>
    </row>
    <row r="326" spans="1:7" ht="20.399999999999999">
      <c r="A326" t="s">
        <v>10</v>
      </c>
      <c r="B326" s="99">
        <v>87</v>
      </c>
      <c r="C326" s="18" t="s">
        <v>331</v>
      </c>
      <c r="D326" s="293">
        <v>2450</v>
      </c>
      <c r="E326" s="297"/>
      <c r="F326" s="297"/>
      <c r="G326" s="297"/>
    </row>
    <row r="327" spans="1:7" ht="20.399999999999999">
      <c r="A327" t="s">
        <v>10</v>
      </c>
      <c r="B327" s="17">
        <v>88</v>
      </c>
      <c r="C327" s="18" t="s">
        <v>332</v>
      </c>
      <c r="D327" s="290">
        <v>1350</v>
      </c>
      <c r="E327" s="297"/>
      <c r="F327" s="297"/>
      <c r="G327" s="297"/>
    </row>
    <row r="328" spans="1:7" ht="20.399999999999999">
      <c r="A328" t="s">
        <v>10</v>
      </c>
      <c r="B328" s="17">
        <v>89</v>
      </c>
      <c r="C328" s="18" t="s">
        <v>333</v>
      </c>
      <c r="D328" s="290">
        <v>1050</v>
      </c>
      <c r="E328" s="297"/>
      <c r="F328" s="297"/>
      <c r="G328" s="297"/>
    </row>
    <row r="329" spans="1:7" ht="20.399999999999999">
      <c r="A329" t="s">
        <v>10</v>
      </c>
      <c r="B329" s="99">
        <v>90</v>
      </c>
      <c r="C329" s="18" t="s">
        <v>334</v>
      </c>
      <c r="D329" s="290">
        <v>1050</v>
      </c>
      <c r="E329" s="297"/>
      <c r="F329" s="297"/>
      <c r="G329" s="297"/>
    </row>
    <row r="330" spans="1:7" ht="20.399999999999999">
      <c r="A330" t="s">
        <v>10</v>
      </c>
      <c r="B330" s="17">
        <v>91</v>
      </c>
      <c r="C330" s="18" t="s">
        <v>335</v>
      </c>
      <c r="D330" s="290">
        <v>1500</v>
      </c>
      <c r="E330" s="297"/>
      <c r="F330" s="297"/>
      <c r="G330" s="297"/>
    </row>
    <row r="331" spans="1:7" ht="20.399999999999999">
      <c r="A331" t="s">
        <v>10</v>
      </c>
      <c r="B331" s="17">
        <v>92</v>
      </c>
      <c r="C331" s="18" t="s">
        <v>336</v>
      </c>
      <c r="D331" s="290">
        <v>1950</v>
      </c>
      <c r="E331" s="297"/>
      <c r="F331" s="297"/>
      <c r="G331" s="297"/>
    </row>
    <row r="332" spans="1:7" ht="20.399999999999999">
      <c r="A332" t="s">
        <v>10</v>
      </c>
      <c r="B332" s="99">
        <v>93</v>
      </c>
      <c r="C332" s="18" t="s">
        <v>337</v>
      </c>
      <c r="D332" s="290">
        <v>1050</v>
      </c>
      <c r="E332" s="297"/>
      <c r="F332" s="297"/>
      <c r="G332" s="297"/>
    </row>
    <row r="333" spans="1:7" ht="20.399999999999999">
      <c r="A333" t="s">
        <v>10</v>
      </c>
      <c r="B333" s="17">
        <v>94</v>
      </c>
      <c r="C333" s="18" t="s">
        <v>338</v>
      </c>
      <c r="D333" s="290">
        <v>1050</v>
      </c>
      <c r="E333" s="297"/>
      <c r="F333" s="297"/>
      <c r="G333" s="297"/>
    </row>
    <row r="334" spans="1:7" ht="20.399999999999999">
      <c r="A334" t="s">
        <v>10</v>
      </c>
      <c r="B334" s="17">
        <v>95</v>
      </c>
      <c r="C334" s="18" t="s">
        <v>339</v>
      </c>
      <c r="D334" s="290">
        <v>1500</v>
      </c>
      <c r="E334" s="297"/>
      <c r="F334" s="297"/>
      <c r="G334" s="297"/>
    </row>
    <row r="335" spans="1:7" ht="20.399999999999999">
      <c r="A335" t="s">
        <v>10</v>
      </c>
      <c r="B335" s="99">
        <v>96</v>
      </c>
      <c r="C335" s="18" t="s">
        <v>409</v>
      </c>
      <c r="D335" s="290">
        <v>350</v>
      </c>
      <c r="E335" s="297"/>
      <c r="F335" s="297"/>
      <c r="G335" s="297"/>
    </row>
    <row r="336" spans="1:7" ht="20.399999999999999">
      <c r="A336" t="s">
        <v>10</v>
      </c>
      <c r="B336" s="17">
        <v>97</v>
      </c>
      <c r="C336" s="18" t="s">
        <v>311</v>
      </c>
      <c r="D336" s="293">
        <v>800</v>
      </c>
      <c r="E336" s="297"/>
      <c r="F336" s="297"/>
      <c r="G336" s="297"/>
    </row>
    <row r="337" spans="1:7" ht="20.399999999999999">
      <c r="A337" t="s">
        <v>10</v>
      </c>
      <c r="B337" s="17">
        <v>98</v>
      </c>
      <c r="C337" s="18" t="s">
        <v>340</v>
      </c>
      <c r="D337" s="290">
        <v>150</v>
      </c>
      <c r="E337" s="297"/>
      <c r="F337" s="297"/>
      <c r="G337" s="297"/>
    </row>
    <row r="338" spans="1:7" ht="20.399999999999999">
      <c r="A338" t="s">
        <v>10</v>
      </c>
      <c r="B338" s="99">
        <v>99</v>
      </c>
      <c r="C338" s="18" t="s">
        <v>341</v>
      </c>
      <c r="D338" s="290">
        <v>350</v>
      </c>
      <c r="E338" s="297"/>
      <c r="F338" s="297"/>
      <c r="G338" s="297"/>
    </row>
    <row r="339" spans="1:7" ht="20.399999999999999">
      <c r="A339" t="s">
        <v>10</v>
      </c>
      <c r="B339" s="17">
        <v>100</v>
      </c>
      <c r="C339" s="18" t="s">
        <v>342</v>
      </c>
      <c r="D339" s="290">
        <v>500</v>
      </c>
      <c r="E339" s="297"/>
      <c r="F339" s="297"/>
      <c r="G339" s="297"/>
    </row>
    <row r="340" spans="1:7" ht="20.399999999999999">
      <c r="A340" t="s">
        <v>10</v>
      </c>
      <c r="B340" s="17">
        <v>101</v>
      </c>
      <c r="C340" s="18" t="s">
        <v>343</v>
      </c>
      <c r="D340" s="290">
        <v>750</v>
      </c>
      <c r="E340" s="297"/>
      <c r="F340" s="297"/>
      <c r="G340" s="297"/>
    </row>
    <row r="341" spans="1:7" ht="20.399999999999999">
      <c r="A341" t="s">
        <v>10</v>
      </c>
      <c r="B341" s="99">
        <v>102</v>
      </c>
      <c r="C341" s="18" t="s">
        <v>344</v>
      </c>
      <c r="D341" s="290">
        <v>2000</v>
      </c>
      <c r="E341" s="297"/>
      <c r="F341" s="297"/>
      <c r="G341" s="297"/>
    </row>
    <row r="342" spans="1:7" ht="20.399999999999999">
      <c r="A342" t="s">
        <v>10</v>
      </c>
      <c r="B342" s="17">
        <v>103</v>
      </c>
      <c r="C342" s="18" t="s">
        <v>345</v>
      </c>
      <c r="D342" s="290">
        <v>430</v>
      </c>
      <c r="E342" s="297"/>
      <c r="F342" s="297"/>
      <c r="G342" s="297"/>
    </row>
    <row r="343" spans="1:7" ht="20.399999999999999">
      <c r="A343" t="s">
        <v>10</v>
      </c>
      <c r="B343" s="17">
        <v>104</v>
      </c>
      <c r="C343" s="18" t="s">
        <v>346</v>
      </c>
      <c r="D343" s="290">
        <v>2600</v>
      </c>
      <c r="E343" s="297"/>
      <c r="F343" s="297"/>
      <c r="G343" s="297"/>
    </row>
    <row r="344" spans="1:7" ht="20.399999999999999">
      <c r="A344" t="s">
        <v>10</v>
      </c>
      <c r="B344" s="99">
        <v>105</v>
      </c>
      <c r="C344" s="18" t="s">
        <v>347</v>
      </c>
      <c r="D344" s="290">
        <v>2650</v>
      </c>
      <c r="E344" s="297"/>
      <c r="F344" s="297"/>
      <c r="G344" s="297"/>
    </row>
    <row r="345" spans="1:7" ht="20.399999999999999">
      <c r="A345" t="s">
        <v>10</v>
      </c>
      <c r="B345" s="17">
        <v>106</v>
      </c>
      <c r="C345" s="18" t="s">
        <v>348</v>
      </c>
      <c r="D345" s="290">
        <v>1150</v>
      </c>
      <c r="E345" s="297"/>
      <c r="F345" s="297"/>
      <c r="G345" s="297"/>
    </row>
    <row r="346" spans="1:7" ht="20.399999999999999">
      <c r="A346" t="s">
        <v>10</v>
      </c>
      <c r="B346" s="17">
        <v>107</v>
      </c>
      <c r="C346" s="18" t="s">
        <v>349</v>
      </c>
      <c r="D346" s="290">
        <v>4500</v>
      </c>
      <c r="E346" s="297"/>
      <c r="F346" s="297"/>
      <c r="G346" s="297"/>
    </row>
    <row r="347" spans="1:7" ht="20.399999999999999">
      <c r="A347" t="s">
        <v>10</v>
      </c>
      <c r="B347" s="99">
        <v>108</v>
      </c>
      <c r="C347" s="18" t="s">
        <v>350</v>
      </c>
      <c r="D347" s="290">
        <v>3000</v>
      </c>
      <c r="E347" s="297"/>
      <c r="F347" s="297"/>
      <c r="G347" s="297"/>
    </row>
    <row r="348" spans="1:7" ht="20.399999999999999">
      <c r="A348" t="s">
        <v>10</v>
      </c>
      <c r="B348" s="17">
        <v>109</v>
      </c>
      <c r="C348" s="18" t="s">
        <v>351</v>
      </c>
      <c r="D348" s="290">
        <v>3700</v>
      </c>
      <c r="E348" s="297"/>
      <c r="F348" s="297"/>
      <c r="G348" s="297"/>
    </row>
    <row r="349" spans="1:7" ht="20.399999999999999">
      <c r="A349" t="s">
        <v>10</v>
      </c>
      <c r="B349" s="17">
        <v>110</v>
      </c>
      <c r="C349" s="18" t="s">
        <v>352</v>
      </c>
      <c r="D349" s="290">
        <v>2600</v>
      </c>
      <c r="E349" s="297"/>
      <c r="F349" s="297"/>
      <c r="G349" s="297"/>
    </row>
    <row r="350" spans="1:7" ht="20.399999999999999">
      <c r="A350" t="s">
        <v>10</v>
      </c>
      <c r="B350" s="99">
        <v>111</v>
      </c>
      <c r="C350" s="18" t="s">
        <v>353</v>
      </c>
      <c r="D350" s="290">
        <v>3690</v>
      </c>
      <c r="E350" s="297"/>
      <c r="F350" s="297"/>
      <c r="G350" s="297"/>
    </row>
    <row r="351" spans="1:7" ht="20.399999999999999">
      <c r="A351" t="s">
        <v>10</v>
      </c>
      <c r="B351" s="17">
        <v>112</v>
      </c>
      <c r="C351" s="18" t="s">
        <v>354</v>
      </c>
      <c r="D351" s="290">
        <v>2500</v>
      </c>
      <c r="E351" s="297"/>
      <c r="F351" s="297"/>
      <c r="G351" s="297"/>
    </row>
    <row r="352" spans="1:7" ht="20.399999999999999">
      <c r="A352" t="s">
        <v>10</v>
      </c>
      <c r="B352" s="17">
        <v>113</v>
      </c>
      <c r="C352" s="18" t="s">
        <v>355</v>
      </c>
      <c r="D352" s="290">
        <v>2000</v>
      </c>
      <c r="E352" s="297"/>
      <c r="F352" s="297"/>
      <c r="G352" s="297"/>
    </row>
    <row r="353" spans="1:7" ht="20.399999999999999">
      <c r="A353" t="s">
        <v>10</v>
      </c>
      <c r="B353" s="99">
        <v>114</v>
      </c>
      <c r="C353" s="18" t="s">
        <v>356</v>
      </c>
      <c r="D353" s="290">
        <v>2000</v>
      </c>
      <c r="E353" s="297"/>
      <c r="F353" s="297"/>
      <c r="G353" s="297"/>
    </row>
    <row r="354" spans="1:7" ht="20.399999999999999">
      <c r="A354" t="s">
        <v>10</v>
      </c>
      <c r="B354" s="17">
        <v>115</v>
      </c>
      <c r="C354" s="18" t="s">
        <v>357</v>
      </c>
      <c r="D354" s="290">
        <v>1200</v>
      </c>
      <c r="E354" s="297"/>
      <c r="F354" s="297"/>
      <c r="G354" s="297"/>
    </row>
    <row r="355" spans="1:7" ht="20.399999999999999">
      <c r="A355" t="s">
        <v>10</v>
      </c>
      <c r="B355" s="17">
        <v>116</v>
      </c>
      <c r="C355" s="18" t="s">
        <v>358</v>
      </c>
      <c r="D355" s="290">
        <v>1400</v>
      </c>
      <c r="E355" s="297"/>
      <c r="F355" s="297"/>
      <c r="G355" s="297"/>
    </row>
    <row r="356" spans="1:7" ht="20.399999999999999">
      <c r="A356" t="s">
        <v>10</v>
      </c>
      <c r="B356" s="99">
        <v>117</v>
      </c>
      <c r="C356" s="18" t="s">
        <v>359</v>
      </c>
      <c r="D356" s="290">
        <v>1700</v>
      </c>
      <c r="E356" s="297"/>
      <c r="F356" s="297"/>
      <c r="G356" s="297"/>
    </row>
    <row r="357" spans="1:7" ht="20.399999999999999">
      <c r="A357" t="s">
        <v>10</v>
      </c>
      <c r="B357" s="17">
        <v>118</v>
      </c>
      <c r="C357" s="18" t="s">
        <v>360</v>
      </c>
      <c r="D357" s="290">
        <v>2100</v>
      </c>
      <c r="E357" s="297"/>
      <c r="F357" s="297"/>
      <c r="G357" s="297"/>
    </row>
    <row r="358" spans="1:7" ht="20.399999999999999">
      <c r="A358" t="s">
        <v>10</v>
      </c>
      <c r="B358" s="17">
        <v>119</v>
      </c>
      <c r="C358" s="18" t="s">
        <v>361</v>
      </c>
      <c r="D358" s="290">
        <v>5700</v>
      </c>
      <c r="E358" s="297"/>
      <c r="F358" s="297"/>
      <c r="G358" s="297"/>
    </row>
    <row r="359" spans="1:7" ht="20.399999999999999">
      <c r="A359" t="s">
        <v>10</v>
      </c>
      <c r="B359" s="99">
        <v>120</v>
      </c>
      <c r="C359" s="18" t="s">
        <v>362</v>
      </c>
      <c r="D359" s="290">
        <v>10000</v>
      </c>
      <c r="E359" s="297"/>
      <c r="F359" s="297"/>
      <c r="G359" s="297"/>
    </row>
    <row r="360" spans="1:7" ht="20.399999999999999">
      <c r="A360" t="s">
        <v>10</v>
      </c>
      <c r="B360" s="17">
        <v>121</v>
      </c>
      <c r="C360" s="18" t="s">
        <v>369</v>
      </c>
      <c r="D360" s="290">
        <v>2500</v>
      </c>
      <c r="E360" s="297"/>
      <c r="F360" s="297"/>
      <c r="G360" s="297"/>
    </row>
    <row r="361" spans="1:7" ht="20.399999999999999">
      <c r="A361" t="s">
        <v>10</v>
      </c>
      <c r="B361" s="17">
        <v>122</v>
      </c>
      <c r="C361" s="18" t="s">
        <v>314</v>
      </c>
      <c r="D361" s="293">
        <v>250</v>
      </c>
      <c r="E361" s="297"/>
      <c r="F361" s="297"/>
      <c r="G361" s="297"/>
    </row>
    <row r="362" spans="1:7" ht="20.399999999999999">
      <c r="A362" t="s">
        <v>10</v>
      </c>
      <c r="B362" s="99">
        <v>123</v>
      </c>
      <c r="C362" s="18" t="s">
        <v>372</v>
      </c>
      <c r="D362" s="290">
        <v>350</v>
      </c>
      <c r="E362" s="297"/>
      <c r="F362" s="297"/>
      <c r="G362" s="297"/>
    </row>
    <row r="363" spans="1:7" ht="20.399999999999999">
      <c r="A363" t="s">
        <v>10</v>
      </c>
      <c r="B363" s="17">
        <v>124</v>
      </c>
      <c r="C363" s="18" t="s">
        <v>320</v>
      </c>
      <c r="D363" s="293">
        <v>5000</v>
      </c>
      <c r="E363" s="297"/>
      <c r="F363" s="297"/>
      <c r="G363" s="297"/>
    </row>
    <row r="364" spans="1:7" ht="20.399999999999999">
      <c r="A364" t="s">
        <v>10</v>
      </c>
      <c r="B364" s="17">
        <v>125</v>
      </c>
      <c r="C364" s="18" t="s">
        <v>319</v>
      </c>
      <c r="D364" s="293">
        <v>3800</v>
      </c>
      <c r="E364" s="297"/>
      <c r="F364" s="297"/>
      <c r="G364" s="297"/>
    </row>
    <row r="365" spans="1:7" ht="20.399999999999999">
      <c r="A365" t="s">
        <v>10</v>
      </c>
      <c r="B365" s="99">
        <v>126</v>
      </c>
      <c r="C365" s="18" t="s">
        <v>287</v>
      </c>
      <c r="D365" s="293">
        <v>1800</v>
      </c>
      <c r="E365" s="297"/>
      <c r="F365" s="297"/>
      <c r="G365" s="297"/>
    </row>
    <row r="366" spans="1:7" ht="20.399999999999999">
      <c r="A366" t="s">
        <v>10</v>
      </c>
      <c r="B366" s="17">
        <v>127</v>
      </c>
      <c r="C366" s="282" t="s">
        <v>564</v>
      </c>
      <c r="D366" s="293">
        <v>3500</v>
      </c>
      <c r="E366" s="297"/>
      <c r="F366" s="297"/>
      <c r="G366" s="297"/>
    </row>
    <row r="367" spans="1:7" ht="40.799999999999997">
      <c r="A367" t="s">
        <v>10</v>
      </c>
      <c r="B367" s="17">
        <v>128</v>
      </c>
      <c r="C367" s="18" t="s">
        <v>392</v>
      </c>
      <c r="D367" s="290">
        <v>1000</v>
      </c>
      <c r="E367" s="297"/>
      <c r="F367" s="297"/>
      <c r="G367" s="297"/>
    </row>
    <row r="368" spans="1:7" ht="20.399999999999999">
      <c r="A368" t="s">
        <v>10</v>
      </c>
      <c r="B368" s="99">
        <v>129</v>
      </c>
      <c r="C368" s="18" t="s">
        <v>393</v>
      </c>
      <c r="D368" s="290">
        <v>1500</v>
      </c>
      <c r="E368" s="297"/>
      <c r="F368" s="297"/>
      <c r="G368" s="297"/>
    </row>
    <row r="369" spans="1:7" ht="20.399999999999999">
      <c r="A369" t="s">
        <v>10</v>
      </c>
      <c r="B369" s="17">
        <v>130</v>
      </c>
      <c r="C369" s="18" t="s">
        <v>376</v>
      </c>
      <c r="D369" s="290">
        <v>2200</v>
      </c>
      <c r="E369" s="297"/>
      <c r="F369" s="297"/>
      <c r="G369" s="297"/>
    </row>
    <row r="370" spans="1:7" ht="20.399999999999999">
      <c r="A370" t="s">
        <v>10</v>
      </c>
      <c r="B370" s="17">
        <v>131</v>
      </c>
      <c r="C370" s="18" t="s">
        <v>363</v>
      </c>
      <c r="D370" s="290">
        <v>3100</v>
      </c>
      <c r="E370" s="297"/>
      <c r="F370" s="297"/>
      <c r="G370" s="297"/>
    </row>
    <row r="371" spans="1:7" ht="20.399999999999999">
      <c r="A371" t="s">
        <v>10</v>
      </c>
      <c r="B371" s="99">
        <v>132</v>
      </c>
      <c r="C371" s="18" t="s">
        <v>423</v>
      </c>
      <c r="D371" s="290">
        <v>3500</v>
      </c>
      <c r="E371" s="297"/>
      <c r="F371" s="297"/>
      <c r="G371" s="297"/>
    </row>
    <row r="372" spans="1:7" ht="20.399999999999999">
      <c r="A372" t="s">
        <v>10</v>
      </c>
      <c r="B372" s="17">
        <v>133</v>
      </c>
      <c r="C372" s="18" t="s">
        <v>387</v>
      </c>
      <c r="D372" s="290">
        <v>6500</v>
      </c>
      <c r="E372" s="297"/>
      <c r="F372" s="297"/>
      <c r="G372" s="297"/>
    </row>
    <row r="373" spans="1:7" ht="20.399999999999999">
      <c r="A373" t="s">
        <v>10</v>
      </c>
      <c r="B373" s="17">
        <v>134</v>
      </c>
      <c r="C373" s="18" t="s">
        <v>364</v>
      </c>
      <c r="D373" s="290">
        <v>7500</v>
      </c>
      <c r="E373" s="297"/>
      <c r="F373" s="297"/>
      <c r="G373" s="297"/>
    </row>
    <row r="374" spans="1:7" ht="20.399999999999999">
      <c r="A374" t="s">
        <v>10</v>
      </c>
      <c r="B374" s="99">
        <v>135</v>
      </c>
      <c r="C374" s="18" t="s">
        <v>368</v>
      </c>
      <c r="D374" s="290">
        <v>3900</v>
      </c>
      <c r="E374" s="297"/>
      <c r="F374" s="297"/>
      <c r="G374" s="297"/>
    </row>
    <row r="375" spans="1:7" ht="40.799999999999997">
      <c r="A375" t="s">
        <v>10</v>
      </c>
      <c r="B375" s="17">
        <v>136</v>
      </c>
      <c r="C375" s="18" t="s">
        <v>367</v>
      </c>
      <c r="D375" s="290">
        <v>14500</v>
      </c>
      <c r="E375" s="297"/>
      <c r="F375" s="297"/>
      <c r="G375" s="297"/>
    </row>
    <row r="376" spans="1:7" ht="20.399999999999999">
      <c r="A376" t="s">
        <v>10</v>
      </c>
      <c r="B376" s="17">
        <v>137</v>
      </c>
      <c r="C376" s="18" t="s">
        <v>383</v>
      </c>
      <c r="D376" s="290">
        <v>5200</v>
      </c>
      <c r="E376" s="292"/>
      <c r="F376" s="292"/>
      <c r="G376" s="292"/>
    </row>
    <row r="377" spans="1:7" ht="20.399999999999999">
      <c r="A377" t="s">
        <v>10</v>
      </c>
      <c r="B377" s="99">
        <v>138</v>
      </c>
      <c r="C377" s="18" t="s">
        <v>415</v>
      </c>
      <c r="D377" s="290">
        <v>6500</v>
      </c>
      <c r="E377" s="292"/>
      <c r="F377" s="292"/>
      <c r="G377" s="292"/>
    </row>
    <row r="378" spans="1:7" ht="20.399999999999999">
      <c r="A378" t="s">
        <v>10</v>
      </c>
      <c r="B378" s="17">
        <v>139</v>
      </c>
      <c r="C378" s="18" t="s">
        <v>388</v>
      </c>
      <c r="D378" s="290">
        <v>13400</v>
      </c>
      <c r="E378" s="292"/>
      <c r="F378" s="292"/>
      <c r="G378" s="292"/>
    </row>
    <row r="379" spans="1:7" ht="20.399999999999999">
      <c r="A379" t="s">
        <v>10</v>
      </c>
      <c r="B379" s="17">
        <v>140</v>
      </c>
      <c r="C379" s="18" t="s">
        <v>416</v>
      </c>
      <c r="D379" s="290">
        <v>8000</v>
      </c>
      <c r="E379" s="292"/>
      <c r="F379" s="292"/>
      <c r="G379" s="292"/>
    </row>
    <row r="380" spans="1:7" ht="20.399999999999999">
      <c r="A380" t="s">
        <v>10</v>
      </c>
      <c r="B380" s="99">
        <v>141</v>
      </c>
      <c r="C380" s="18" t="s">
        <v>386</v>
      </c>
      <c r="D380" s="290">
        <v>5500</v>
      </c>
      <c r="E380" s="292"/>
      <c r="F380" s="292"/>
      <c r="G380" s="292"/>
    </row>
    <row r="381" spans="1:7" ht="20.399999999999999">
      <c r="A381" t="s">
        <v>10</v>
      </c>
      <c r="B381" s="17">
        <v>142</v>
      </c>
      <c r="C381" s="18" t="s">
        <v>414</v>
      </c>
      <c r="D381" s="290">
        <v>1700</v>
      </c>
      <c r="E381" s="292"/>
      <c r="F381" s="292"/>
      <c r="G381" s="292"/>
    </row>
    <row r="382" spans="1:7" ht="20.399999999999999">
      <c r="A382" t="s">
        <v>10</v>
      </c>
      <c r="B382" s="17">
        <v>143</v>
      </c>
      <c r="C382" s="18" t="s">
        <v>371</v>
      </c>
      <c r="D382" s="290">
        <v>2800</v>
      </c>
      <c r="E382" s="292"/>
      <c r="F382" s="292"/>
      <c r="G382" s="292"/>
    </row>
    <row r="383" spans="1:7" ht="20.399999999999999">
      <c r="A383" t="s">
        <v>10</v>
      </c>
      <c r="B383" s="99">
        <v>144</v>
      </c>
      <c r="C383" s="18" t="s">
        <v>394</v>
      </c>
      <c r="D383" s="290">
        <v>320</v>
      </c>
      <c r="E383" s="292"/>
      <c r="F383" s="292"/>
      <c r="G383" s="292"/>
    </row>
    <row r="384" spans="1:7" ht="20.399999999999999">
      <c r="A384" t="s">
        <v>10</v>
      </c>
      <c r="B384" s="17">
        <v>145</v>
      </c>
      <c r="C384" s="18" t="s">
        <v>395</v>
      </c>
      <c r="D384" s="290">
        <v>640</v>
      </c>
      <c r="E384" s="292"/>
      <c r="F384" s="292"/>
      <c r="G384" s="292"/>
    </row>
    <row r="385" spans="1:7" ht="20.399999999999999">
      <c r="A385" t="s">
        <v>10</v>
      </c>
      <c r="B385" s="17">
        <v>146</v>
      </c>
      <c r="C385" s="18" t="s">
        <v>389</v>
      </c>
      <c r="D385" s="290">
        <v>27500</v>
      </c>
      <c r="E385" s="292"/>
      <c r="F385" s="292"/>
      <c r="G385" s="292"/>
    </row>
    <row r="386" spans="1:7" ht="20.399999999999999">
      <c r="A386" t="s">
        <v>10</v>
      </c>
      <c r="B386" s="99">
        <v>147</v>
      </c>
      <c r="C386" s="18" t="s">
        <v>366</v>
      </c>
      <c r="D386" s="290">
        <v>2500</v>
      </c>
      <c r="E386" s="292"/>
      <c r="F386" s="292"/>
      <c r="G386" s="292"/>
    </row>
    <row r="387" spans="1:7" ht="20.399999999999999">
      <c r="A387" t="s">
        <v>10</v>
      </c>
      <c r="B387" s="17">
        <v>148</v>
      </c>
      <c r="C387" s="18" t="s">
        <v>375</v>
      </c>
      <c r="D387" s="290">
        <v>4000</v>
      </c>
      <c r="E387" s="292"/>
      <c r="F387" s="292"/>
      <c r="G387" s="292"/>
    </row>
    <row r="388" spans="1:7" ht="20.399999999999999">
      <c r="A388" t="s">
        <v>10</v>
      </c>
      <c r="B388" s="17">
        <v>149</v>
      </c>
      <c r="C388" s="18" t="s">
        <v>384</v>
      </c>
      <c r="D388" s="290">
        <v>5500</v>
      </c>
      <c r="E388" s="292"/>
      <c r="F388" s="292"/>
      <c r="G388" s="292"/>
    </row>
    <row r="389" spans="1:7" ht="20.399999999999999">
      <c r="A389" t="s">
        <v>10</v>
      </c>
      <c r="B389" s="99">
        <v>150</v>
      </c>
      <c r="C389" s="18" t="s">
        <v>385</v>
      </c>
      <c r="D389" s="290">
        <v>2000</v>
      </c>
      <c r="E389" s="292"/>
      <c r="F389" s="292"/>
      <c r="G389" s="292"/>
    </row>
    <row r="390" spans="1:7" ht="20.399999999999999">
      <c r="A390" t="s">
        <v>10</v>
      </c>
      <c r="B390" s="17">
        <v>151</v>
      </c>
      <c r="C390" s="18" t="s">
        <v>390</v>
      </c>
      <c r="D390" s="290">
        <v>3500</v>
      </c>
      <c r="E390" s="292"/>
      <c r="F390" s="292"/>
      <c r="G390" s="292"/>
    </row>
    <row r="391" spans="1:7" ht="20.399999999999999">
      <c r="A391" t="s">
        <v>10</v>
      </c>
      <c r="B391" s="17">
        <v>152</v>
      </c>
      <c r="C391" s="18" t="s">
        <v>391</v>
      </c>
      <c r="D391" s="290">
        <v>4500</v>
      </c>
      <c r="E391" s="292"/>
      <c r="F391" s="292"/>
      <c r="G391" s="292"/>
    </row>
    <row r="392" spans="1:7" ht="20.399999999999999">
      <c r="A392" t="s">
        <v>10</v>
      </c>
      <c r="B392" s="99">
        <v>153</v>
      </c>
      <c r="C392" s="18" t="s">
        <v>380</v>
      </c>
      <c r="D392" s="290">
        <v>7800</v>
      </c>
      <c r="E392" s="292"/>
      <c r="F392" s="292"/>
      <c r="G392" s="292"/>
    </row>
    <row r="393" spans="1:7" ht="20.399999999999999">
      <c r="A393" t="s">
        <v>10</v>
      </c>
      <c r="B393" s="17">
        <v>154</v>
      </c>
      <c r="C393" s="18" t="s">
        <v>379</v>
      </c>
      <c r="D393" s="290">
        <v>5500</v>
      </c>
      <c r="E393" s="292"/>
      <c r="F393" s="292"/>
      <c r="G393" s="292"/>
    </row>
    <row r="394" spans="1:7" ht="20.399999999999999">
      <c r="A394" t="s">
        <v>10</v>
      </c>
      <c r="B394" s="17">
        <v>155</v>
      </c>
      <c r="C394" s="18" t="s">
        <v>365</v>
      </c>
      <c r="D394" s="290">
        <v>4500</v>
      </c>
      <c r="E394" s="292"/>
      <c r="F394" s="292"/>
      <c r="G394" s="292"/>
    </row>
    <row r="395" spans="1:7" ht="20.399999999999999">
      <c r="A395" t="s">
        <v>10</v>
      </c>
      <c r="B395" s="99">
        <v>156</v>
      </c>
      <c r="C395" s="18" t="s">
        <v>370</v>
      </c>
      <c r="D395" s="290">
        <v>800</v>
      </c>
      <c r="E395" s="292"/>
      <c r="F395" s="292"/>
      <c r="G395" s="292"/>
    </row>
    <row r="396" spans="1:7" ht="20.399999999999999">
      <c r="A396" t="s">
        <v>10</v>
      </c>
      <c r="B396" s="17">
        <v>157</v>
      </c>
      <c r="C396" s="18" t="s">
        <v>373</v>
      </c>
      <c r="D396" s="290">
        <v>1200</v>
      </c>
      <c r="E396" s="292"/>
      <c r="F396" s="292"/>
      <c r="G396" s="292"/>
    </row>
    <row r="397" spans="1:7" ht="20.399999999999999">
      <c r="A397" t="s">
        <v>10</v>
      </c>
      <c r="B397" s="17">
        <v>158</v>
      </c>
      <c r="C397" s="18" t="s">
        <v>398</v>
      </c>
      <c r="D397" s="290">
        <v>2100</v>
      </c>
      <c r="E397" s="292"/>
      <c r="F397" s="292"/>
      <c r="G397" s="292"/>
    </row>
    <row r="398" spans="1:7" ht="20.399999999999999">
      <c r="A398" t="s">
        <v>10</v>
      </c>
      <c r="B398" s="99">
        <v>159</v>
      </c>
      <c r="C398" s="18" t="s">
        <v>402</v>
      </c>
      <c r="D398" s="290">
        <v>2000</v>
      </c>
      <c r="E398" s="292"/>
      <c r="F398" s="292"/>
      <c r="G398" s="292"/>
    </row>
    <row r="399" spans="1:7" ht="20.399999999999999">
      <c r="A399" t="s">
        <v>10</v>
      </c>
      <c r="B399" s="17">
        <v>160</v>
      </c>
      <c r="C399" s="18" t="s">
        <v>417</v>
      </c>
      <c r="D399" s="290">
        <v>4500</v>
      </c>
      <c r="E399" s="292"/>
      <c r="F399" s="292"/>
      <c r="G399" s="292"/>
    </row>
    <row r="400" spans="1:7" ht="20.399999999999999">
      <c r="A400" t="s">
        <v>10</v>
      </c>
      <c r="B400" s="17">
        <v>161</v>
      </c>
      <c r="C400" s="18" t="s">
        <v>410</v>
      </c>
      <c r="D400" s="290">
        <v>4500</v>
      </c>
      <c r="E400" s="292"/>
      <c r="F400" s="292"/>
      <c r="G400" s="292"/>
    </row>
    <row r="401" spans="1:7" ht="20.399999999999999">
      <c r="A401" t="s">
        <v>10</v>
      </c>
      <c r="B401" s="99">
        <v>162</v>
      </c>
      <c r="C401" s="18" t="s">
        <v>424</v>
      </c>
      <c r="D401" s="290">
        <v>1650</v>
      </c>
      <c r="E401" s="292"/>
      <c r="F401" s="292"/>
      <c r="G401" s="292"/>
    </row>
    <row r="402" spans="1:7" ht="20.399999999999999">
      <c r="A402" t="s">
        <v>10</v>
      </c>
      <c r="B402" s="17">
        <v>163</v>
      </c>
      <c r="C402" s="18" t="s">
        <v>399</v>
      </c>
      <c r="D402" s="290">
        <v>1500</v>
      </c>
      <c r="E402" s="292"/>
      <c r="F402" s="292"/>
      <c r="G402" s="292"/>
    </row>
    <row r="403" spans="1:7" ht="20.399999999999999">
      <c r="A403" t="s">
        <v>10</v>
      </c>
      <c r="B403" s="17">
        <v>164</v>
      </c>
      <c r="C403" s="18" t="s">
        <v>419</v>
      </c>
      <c r="D403" s="290">
        <v>1700</v>
      </c>
      <c r="E403" s="292"/>
      <c r="F403" s="292"/>
      <c r="G403" s="292"/>
    </row>
    <row r="404" spans="1:7" ht="20.399999999999999">
      <c r="A404" t="s">
        <v>10</v>
      </c>
      <c r="B404" s="99">
        <v>165</v>
      </c>
      <c r="C404" s="18" t="s">
        <v>418</v>
      </c>
      <c r="D404" s="290">
        <v>2200</v>
      </c>
      <c r="E404" s="292"/>
      <c r="F404" s="292"/>
      <c r="G404" s="292"/>
    </row>
    <row r="405" spans="1:7" ht="20.399999999999999">
      <c r="A405" t="s">
        <v>10</v>
      </c>
      <c r="B405" s="17">
        <v>166</v>
      </c>
      <c r="C405" s="18" t="s">
        <v>407</v>
      </c>
      <c r="D405" s="290">
        <v>1990</v>
      </c>
      <c r="E405" s="292"/>
      <c r="F405" s="292"/>
      <c r="G405" s="292"/>
    </row>
    <row r="406" spans="1:7" ht="20.399999999999999">
      <c r="A406" t="s">
        <v>10</v>
      </c>
      <c r="B406" s="17">
        <v>167</v>
      </c>
      <c r="C406" s="18" t="s">
        <v>408</v>
      </c>
      <c r="D406" s="290">
        <v>3500</v>
      </c>
      <c r="E406" s="292"/>
      <c r="F406" s="292"/>
      <c r="G406" s="292"/>
    </row>
    <row r="407" spans="1:7" ht="20.399999999999999">
      <c r="A407" t="s">
        <v>10</v>
      </c>
      <c r="B407" s="99">
        <v>168</v>
      </c>
      <c r="C407" s="18" t="s">
        <v>400</v>
      </c>
      <c r="D407" s="290">
        <v>320</v>
      </c>
      <c r="E407" s="292"/>
      <c r="F407" s="292"/>
      <c r="G407" s="292"/>
    </row>
    <row r="408" spans="1:7" ht="20.399999999999999">
      <c r="A408" t="s">
        <v>10</v>
      </c>
      <c r="B408" s="17">
        <v>169</v>
      </c>
      <c r="C408" s="18" t="s">
        <v>406</v>
      </c>
      <c r="D408" s="290">
        <v>1500</v>
      </c>
      <c r="E408" s="292"/>
      <c r="F408" s="292"/>
      <c r="G408" s="292"/>
    </row>
    <row r="409" spans="1:7" ht="20.399999999999999">
      <c r="A409" t="s">
        <v>10</v>
      </c>
      <c r="B409" s="17">
        <v>170</v>
      </c>
      <c r="C409" s="18" t="s">
        <v>396</v>
      </c>
      <c r="D409" s="290">
        <v>800</v>
      </c>
      <c r="E409" s="292"/>
      <c r="F409" s="292"/>
      <c r="G409" s="292"/>
    </row>
    <row r="410" spans="1:7" ht="20.399999999999999">
      <c r="A410" t="s">
        <v>10</v>
      </c>
      <c r="B410" s="99">
        <v>171</v>
      </c>
      <c r="C410" s="18" t="s">
        <v>397</v>
      </c>
      <c r="D410" s="290">
        <v>1450</v>
      </c>
      <c r="E410" s="292"/>
      <c r="F410" s="292"/>
      <c r="G410" s="292"/>
    </row>
    <row r="411" spans="1:7" ht="20.399999999999999">
      <c r="A411" t="s">
        <v>10</v>
      </c>
      <c r="B411" s="17">
        <v>172</v>
      </c>
      <c r="C411" s="18" t="s">
        <v>377</v>
      </c>
      <c r="D411" s="290">
        <v>1700</v>
      </c>
      <c r="E411" s="292"/>
      <c r="F411" s="292"/>
      <c r="G411" s="292"/>
    </row>
    <row r="412" spans="1:7" ht="19.8">
      <c r="A412" t="s">
        <v>10</v>
      </c>
      <c r="B412" s="99">
        <v>173</v>
      </c>
      <c r="C412" s="100" t="s">
        <v>517</v>
      </c>
      <c r="D412" s="294">
        <v>3500</v>
      </c>
      <c r="E412" s="292"/>
      <c r="F412" s="292"/>
      <c r="G412" s="292"/>
    </row>
    <row r="413" spans="1:7" ht="19.8">
      <c r="A413" t="s">
        <v>10</v>
      </c>
      <c r="B413" s="99">
        <v>174</v>
      </c>
      <c r="C413" s="100" t="s">
        <v>518</v>
      </c>
      <c r="D413" s="294">
        <v>3500</v>
      </c>
      <c r="E413" s="292"/>
      <c r="F413" s="292"/>
      <c r="G413" s="292"/>
    </row>
    <row r="414" spans="1:7" ht="20.399999999999999">
      <c r="A414" t="s">
        <v>10</v>
      </c>
      <c r="B414" s="17">
        <v>175</v>
      </c>
      <c r="C414" s="18" t="s">
        <v>289</v>
      </c>
      <c r="D414" s="293">
        <v>7500</v>
      </c>
      <c r="E414" s="292"/>
      <c r="F414" s="292"/>
      <c r="G414" s="292"/>
    </row>
    <row r="415" spans="1:7" ht="20.399999999999999">
      <c r="A415" t="s">
        <v>10</v>
      </c>
      <c r="B415" s="99">
        <v>176</v>
      </c>
      <c r="C415" s="18" t="s">
        <v>290</v>
      </c>
      <c r="D415" s="293">
        <v>7000</v>
      </c>
      <c r="E415" s="292"/>
      <c r="F415" s="292"/>
      <c r="G415" s="292"/>
    </row>
    <row r="416" spans="1:7" ht="40.799999999999997">
      <c r="A416" t="s">
        <v>10</v>
      </c>
      <c r="B416" s="99">
        <v>177</v>
      </c>
      <c r="C416" s="18" t="s">
        <v>291</v>
      </c>
      <c r="D416" s="293">
        <v>1100</v>
      </c>
      <c r="E416" s="292"/>
      <c r="F416" s="292"/>
      <c r="G416" s="292"/>
    </row>
    <row r="417" spans="1:7" ht="20.399999999999999">
      <c r="A417" t="s">
        <v>10</v>
      </c>
      <c r="B417" s="17">
        <v>178</v>
      </c>
      <c r="C417" s="18" t="s">
        <v>420</v>
      </c>
      <c r="D417" s="290">
        <v>1200</v>
      </c>
      <c r="E417" s="292"/>
      <c r="F417" s="292"/>
      <c r="G417" s="292"/>
    </row>
    <row r="418" spans="1:7" ht="20.399999999999999">
      <c r="A418" t="s">
        <v>10</v>
      </c>
      <c r="B418" s="99">
        <v>179</v>
      </c>
      <c r="C418" s="18" t="s">
        <v>421</v>
      </c>
      <c r="D418" s="290">
        <v>1000</v>
      </c>
      <c r="E418" s="292"/>
      <c r="F418" s="292"/>
      <c r="G418" s="292"/>
    </row>
    <row r="419" spans="1:7" ht="40.799999999999997">
      <c r="A419" t="s">
        <v>10</v>
      </c>
      <c r="B419" s="99">
        <v>180</v>
      </c>
      <c r="C419" s="18" t="s">
        <v>422</v>
      </c>
      <c r="D419" s="290">
        <v>1000</v>
      </c>
      <c r="E419" s="292"/>
      <c r="F419" s="292"/>
      <c r="G419" s="292"/>
    </row>
    <row r="420" spans="1:7" ht="20.399999999999999">
      <c r="A420" t="s">
        <v>10</v>
      </c>
      <c r="B420" s="17">
        <v>181</v>
      </c>
      <c r="C420" s="18" t="s">
        <v>374</v>
      </c>
      <c r="D420" s="290">
        <v>5000</v>
      </c>
      <c r="E420" s="292"/>
      <c r="F420" s="292"/>
      <c r="G420" s="292"/>
    </row>
    <row r="421" spans="1:7" ht="20.399999999999999">
      <c r="A421" t="s">
        <v>10</v>
      </c>
      <c r="B421" s="99">
        <v>182</v>
      </c>
      <c r="C421" s="18" t="s">
        <v>426</v>
      </c>
      <c r="D421" s="290">
        <v>49990</v>
      </c>
      <c r="E421" s="292"/>
      <c r="F421" s="292"/>
      <c r="G421" s="292"/>
    </row>
    <row r="422" spans="1:7" ht="20.399999999999999">
      <c r="A422" t="s">
        <v>10</v>
      </c>
      <c r="B422" s="99">
        <v>183</v>
      </c>
      <c r="C422" s="18" t="s">
        <v>427</v>
      </c>
      <c r="D422" s="290">
        <v>104990</v>
      </c>
      <c r="E422" s="292"/>
      <c r="F422" s="292"/>
      <c r="G422" s="292"/>
    </row>
    <row r="423" spans="1:7" ht="20.399999999999999">
      <c r="A423" t="s">
        <v>10</v>
      </c>
      <c r="B423" s="17">
        <v>184</v>
      </c>
      <c r="C423" s="18" t="s">
        <v>428</v>
      </c>
      <c r="D423" s="290">
        <v>329000</v>
      </c>
      <c r="E423" s="292"/>
      <c r="F423" s="292"/>
      <c r="G423" s="292"/>
    </row>
    <row r="424" spans="1:7" ht="20.399999999999999">
      <c r="A424" t="s">
        <v>10</v>
      </c>
      <c r="B424" s="99">
        <v>185</v>
      </c>
      <c r="C424" s="18" t="s">
        <v>429</v>
      </c>
      <c r="D424" s="290">
        <v>699990</v>
      </c>
      <c r="E424" s="291"/>
      <c r="F424" s="291"/>
      <c r="G424" s="291"/>
    </row>
    <row r="425" spans="1:7" ht="19.8">
      <c r="B425" s="284"/>
      <c r="C425" s="285"/>
      <c r="D425" s="286"/>
      <c r="E425" s="27"/>
      <c r="F425" s="27"/>
      <c r="G425" s="27"/>
    </row>
  </sheetData>
  <sheetProtection algorithmName="SHA-512" hashValue="d4RWq1ForR9O6ZE/J3QJ0LU5VKmC0FZ/8IF449/zNtsdS5dV9oZS8x2BPbXWpJFWUhMxuWefphuxyVhc8Uyryw==" saltValue="6Gf3BKR0Pqi/9U+ib7t53g==" spinCount="100000" sheet="1" selectLockedCells="1" autoFilter="0" selectUnlockedCells="1"/>
  <mergeCells count="1">
    <mergeCell ref="B2:C2"/>
  </mergeCells>
  <pageMargins left="0.7" right="0.7" top="0.75" bottom="0.75" header="0.3" footer="0.3"/>
  <pageSetup scale="10" fitToHeight="0" orientation="portrait" horizontalDpi="200" verticalDpi="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1" master="" otherUserPermission="visible"/>
  <rangeList sheetStid="12" master="" otherUserPermission="visible"/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ayudamemoria listaprecios</vt:lpstr>
      <vt:lpstr>1.Lista precios (2)</vt:lpstr>
      <vt:lpstr>3. Resumen</vt:lpstr>
      <vt:lpstr>2.HACER PEDIDO ACA</vt:lpstr>
      <vt:lpstr>1.Lista precios marzo</vt:lpstr>
      <vt:lpstr>'2.HACER PEDIDO ACA'!Área_de_impresión</vt:lpstr>
      <vt:lpstr>'3. Resumen'!Área_de_impresión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Vargas Cristi</dc:creator>
  <cp:lastModifiedBy>Emilio Vargas Cristi</cp:lastModifiedBy>
  <cp:lastPrinted>2025-02-20T09:10:54Z</cp:lastPrinted>
  <dcterms:created xsi:type="dcterms:W3CDTF">2024-08-06T20:18:00Z</dcterms:created>
  <dcterms:modified xsi:type="dcterms:W3CDTF">2025-03-03T09:58:04Z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B8D50103EF5B49A39E89E8C9643B1976_12</vt:lpwstr>
  </property>
  <property fmtid="{D5CDD505-2E9C-101B-9397-08002B2CF9AE}" pid="3" name="KSOProductBuildVer">
    <vt:lpwstr>3082-12.2.0.19805</vt:lpwstr>
  </property>
</Properties>
</file>